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35" yWindow="-60" windowWidth="7320" windowHeight="4650" tabRatio="856"/>
  </bookViews>
  <sheets>
    <sheet name="13 Serv Social" sheetId="257" r:id="rId1"/>
    <sheet name="14 Prac Prof " sheetId="258" r:id="rId2"/>
    <sheet name="15 Egres" sheetId="259" r:id="rId3"/>
    <sheet name="29 Consector" sheetId="268" r:id="rId4"/>
    <sheet name="30 Contipo" sheetId="269" r:id="rId5"/>
  </sheets>
  <definedNames>
    <definedName name="_xlnm._FilterDatabase" localSheetId="0" hidden="1">'13 Serv Social'!$A$4:$K$38</definedName>
    <definedName name="a">#REF!</definedName>
    <definedName name="aA" localSheetId="1">#REF!</definedName>
    <definedName name="aA">#REF!</definedName>
    <definedName name="ab">#REF!</definedName>
    <definedName name="aba">#REF!</definedName>
    <definedName name="AMARASA" localSheetId="1">#REF!</definedName>
    <definedName name="AMARASA">#REF!</definedName>
    <definedName name="Años_préstamo">#REF!</definedName>
    <definedName name="_xlnm.Print_Area" localSheetId="0">'13 Serv Social'!$A$1:$M$61</definedName>
    <definedName name="_xlnm.Print_Area" localSheetId="1">'14 Prac Prof '!$A$1:$N$46</definedName>
    <definedName name="_xlnm.Print_Area" localSheetId="2">'15 Egres'!$A$1:$M$46</definedName>
    <definedName name="_xlnm.Print_Area" localSheetId="3">'29 Consector'!$A$1:$E$105</definedName>
    <definedName name="_xlnm.Print_Area" localSheetId="4">'30 Contipo'!$A$1:$F$105</definedName>
    <definedName name="asasa" localSheetId="0">#REF!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>#REF!</definedName>
    <definedName name="asdasa" localSheetId="0">#REF!</definedName>
    <definedName name="asdasa" localSheetId="1">#REF!</definedName>
    <definedName name="asdasa" localSheetId="2">#REF!</definedName>
    <definedName name="asdasa" localSheetId="3">#REF!</definedName>
    <definedName name="asdasa" localSheetId="4">#REF!</definedName>
    <definedName name="asdasa">#REF!</definedName>
    <definedName name="asdsa" localSheetId="0">#REF!</definedName>
    <definedName name="asdsa" localSheetId="1">#REF!</definedName>
    <definedName name="asdsa" localSheetId="2">#REF!</definedName>
    <definedName name="asdsa" localSheetId="3">#REF!</definedName>
    <definedName name="asdsa" localSheetId="4">#REF!</definedName>
    <definedName name="asdsa">#REF!</definedName>
    <definedName name="asdsa1">#REF!</definedName>
    <definedName name="_xlnm.Database">#REF!</definedName>
    <definedName name="c_canalizacion" localSheetId="0">#REF!</definedName>
    <definedName name="c_canalizacion" localSheetId="1">#REF!</definedName>
    <definedName name="c_canalizacion" localSheetId="2">#REF!</definedName>
    <definedName name="c_canalizacion" localSheetId="3">#REF!</definedName>
    <definedName name="c_canalizacion" localSheetId="4">#REF!</definedName>
    <definedName name="c_canalizacion">#REF!</definedName>
    <definedName name="c_canalizacion_3" localSheetId="0">#REF!</definedName>
    <definedName name="c_canalizacion_3" localSheetId="1">#REF!</definedName>
    <definedName name="c_canalizacion_3" localSheetId="2">#REF!</definedName>
    <definedName name="c_canalizacion_3" localSheetId="3">#REF!</definedName>
    <definedName name="c_canalizacion_3" localSheetId="4">#REF!</definedName>
    <definedName name="c_canalizacion_3">#REF!</definedName>
    <definedName name="c_canalizacion_4" localSheetId="0">#REF!</definedName>
    <definedName name="c_canalizacion_4" localSheetId="1">#REF!</definedName>
    <definedName name="c_canalizacion_4" localSheetId="2">#REF!</definedName>
    <definedName name="c_canalizacion_4" localSheetId="3">#REF!</definedName>
    <definedName name="c_canalizacion_4" localSheetId="4">#REF!</definedName>
    <definedName name="c_canalizacion_4">#REF!</definedName>
    <definedName name="c_canalizacion_5" localSheetId="0">#REF!</definedName>
    <definedName name="c_canalizacion_5" localSheetId="1">#REF!</definedName>
    <definedName name="c_canalizacion_5" localSheetId="2">#REF!</definedName>
    <definedName name="c_canalizacion_5" localSheetId="3">#REF!</definedName>
    <definedName name="c_canalizacion_5" localSheetId="4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0">#REF!</definedName>
    <definedName name="c_emprendedores_prospecto_NOUNI" localSheetId="1">#REF!</definedName>
    <definedName name="c_emprendedores_prospecto_NOUNI" localSheetId="2">#REF!</definedName>
    <definedName name="c_emprendedores_prospecto_NOUNI" localSheetId="3">#REF!</definedName>
    <definedName name="c_emprendedores_prospecto_NOUNI" localSheetId="4">#REF!</definedName>
    <definedName name="c_emprendedores_prospecto_NOUNI">#REF!</definedName>
    <definedName name="c_emprendedores_prospecto_NOUNI_3" localSheetId="0">#REF!</definedName>
    <definedName name="c_emprendedores_prospecto_NOUNI_3" localSheetId="1">#REF!</definedName>
    <definedName name="c_emprendedores_prospecto_NOUNI_3" localSheetId="2">#REF!</definedName>
    <definedName name="c_emprendedores_prospecto_NOUNI_3" localSheetId="3">#REF!</definedName>
    <definedName name="c_emprendedores_prospecto_NOUNI_3" localSheetId="4">#REF!</definedName>
    <definedName name="c_emprendedores_prospecto_NOUNI_3">#REF!</definedName>
    <definedName name="c_emprendedores_prospecto_NOUNI_4" localSheetId="0">#REF!</definedName>
    <definedName name="c_emprendedores_prospecto_NOUNI_4" localSheetId="1">#REF!</definedName>
    <definedName name="c_emprendedores_prospecto_NOUNI_4" localSheetId="2">#REF!</definedName>
    <definedName name="c_emprendedores_prospecto_NOUNI_4" localSheetId="3">#REF!</definedName>
    <definedName name="c_emprendedores_prospecto_NOUNI_4" localSheetId="4">#REF!</definedName>
    <definedName name="c_emprendedores_prospecto_NOUNI_4">#REF!</definedName>
    <definedName name="c_emprendedores_prospecto_NOUNI_5" localSheetId="0">#REF!</definedName>
    <definedName name="c_emprendedores_prospecto_NOUNI_5" localSheetId="1">#REF!</definedName>
    <definedName name="c_emprendedores_prospecto_NOUNI_5" localSheetId="2">#REF!</definedName>
    <definedName name="c_emprendedores_prospecto_NOUNI_5" localSheetId="3">#REF!</definedName>
    <definedName name="c_emprendedores_prospecto_NOUNI_5" localSheetId="4">#REF!</definedName>
    <definedName name="c_emprendedores_prospecto_NOUNI_5">#REF!</definedName>
    <definedName name="c_emprendedores_prospecto_UNI" localSheetId="0">#REF!</definedName>
    <definedName name="c_emprendedores_prospecto_UNI" localSheetId="1">#REF!</definedName>
    <definedName name="c_emprendedores_prospecto_UNI" localSheetId="2">#REF!</definedName>
    <definedName name="c_emprendedores_prospecto_UNI" localSheetId="3">#REF!</definedName>
    <definedName name="c_emprendedores_prospecto_UNI" localSheetId="4">#REF!</definedName>
    <definedName name="c_emprendedores_prospecto_UNI">#REF!</definedName>
    <definedName name="c_emprendedores_prospecto_UNI_3" localSheetId="0">#REF!</definedName>
    <definedName name="c_emprendedores_prospecto_UNI_3" localSheetId="1">#REF!</definedName>
    <definedName name="c_emprendedores_prospecto_UNI_3" localSheetId="2">#REF!</definedName>
    <definedName name="c_emprendedores_prospecto_UNI_3" localSheetId="3">#REF!</definedName>
    <definedName name="c_emprendedores_prospecto_UNI_3" localSheetId="4">#REF!</definedName>
    <definedName name="c_emprendedores_prospecto_UNI_3">#REF!</definedName>
    <definedName name="c_emprendedores_prospecto_UNI_4" localSheetId="0">#REF!</definedName>
    <definedName name="c_emprendedores_prospecto_UNI_4" localSheetId="1">#REF!</definedName>
    <definedName name="c_emprendedores_prospecto_UNI_4" localSheetId="2">#REF!</definedName>
    <definedName name="c_emprendedores_prospecto_UNI_4" localSheetId="3">#REF!</definedName>
    <definedName name="c_emprendedores_prospecto_UNI_4" localSheetId="4">#REF!</definedName>
    <definedName name="c_emprendedores_prospecto_UNI_4">#REF!</definedName>
    <definedName name="c_emprendedores_prospecto_UNI_5" localSheetId="0">#REF!</definedName>
    <definedName name="c_emprendedores_prospecto_UNI_5" localSheetId="1">#REF!</definedName>
    <definedName name="c_emprendedores_prospecto_UNI_5" localSheetId="2">#REF!</definedName>
    <definedName name="c_emprendedores_prospecto_UNI_5" localSheetId="3">#REF!</definedName>
    <definedName name="c_emprendedores_prospecto_UNI_5" localSheetId="4">#REF!</definedName>
    <definedName name="c_emprendedores_prospecto_UNI_5">#REF!</definedName>
    <definedName name="c_emprendedores_prospecto_UNI1">#REF!</definedName>
    <definedName name="c_empresas_visitadas" localSheetId="0">#REF!</definedName>
    <definedName name="c_empresas_visitadas" localSheetId="1">#REF!</definedName>
    <definedName name="c_empresas_visitadas" localSheetId="2">#REF!</definedName>
    <definedName name="c_empresas_visitadas" localSheetId="3">#REF!</definedName>
    <definedName name="c_empresas_visitadas" localSheetId="4">#REF!</definedName>
    <definedName name="c_empresas_visitadas">#REF!</definedName>
    <definedName name="c_empresas_visitadas_3" localSheetId="0">#REF!</definedName>
    <definedName name="c_empresas_visitadas_3" localSheetId="1">#REF!</definedName>
    <definedName name="c_empresas_visitadas_3" localSheetId="2">#REF!</definedName>
    <definedName name="c_empresas_visitadas_3" localSheetId="3">#REF!</definedName>
    <definedName name="c_empresas_visitadas_3" localSheetId="4">#REF!</definedName>
    <definedName name="c_empresas_visitadas_3">#REF!</definedName>
    <definedName name="c_empresas_visitadas_4" localSheetId="0">#REF!</definedName>
    <definedName name="c_empresas_visitadas_4" localSheetId="1">#REF!</definedName>
    <definedName name="c_empresas_visitadas_4" localSheetId="2">#REF!</definedName>
    <definedName name="c_empresas_visitadas_4" localSheetId="3">#REF!</definedName>
    <definedName name="c_empresas_visitadas_4" localSheetId="4">#REF!</definedName>
    <definedName name="c_empresas_visitadas_4">#REF!</definedName>
    <definedName name="c_empresas_visitadas_5" localSheetId="0">#REF!</definedName>
    <definedName name="c_empresas_visitadas_5" localSheetId="1">#REF!</definedName>
    <definedName name="c_empresas_visitadas_5" localSheetId="2">#REF!</definedName>
    <definedName name="c_empresas_visitadas_5" localSheetId="3">#REF!</definedName>
    <definedName name="c_empresas_visitadas_5" localSheetId="4">#REF!</definedName>
    <definedName name="c_empresas_visitadas_5">#REF!</definedName>
    <definedName name="c_empresas_visitadas1">#REF!</definedName>
    <definedName name="c_generales" localSheetId="0">#REF!</definedName>
    <definedName name="c_generales" localSheetId="1">#REF!</definedName>
    <definedName name="c_generales" localSheetId="2">#REF!</definedName>
    <definedName name="c_generales" localSheetId="3">#REF!</definedName>
    <definedName name="c_generales" localSheetId="4">#REF!</definedName>
    <definedName name="c_generales">#REF!</definedName>
    <definedName name="c_generales_3" localSheetId="0">#REF!</definedName>
    <definedName name="c_generales_3" localSheetId="1">#REF!</definedName>
    <definedName name="c_generales_3" localSheetId="2">#REF!</definedName>
    <definedName name="c_generales_3" localSheetId="3">#REF!</definedName>
    <definedName name="c_generales_3" localSheetId="4">#REF!</definedName>
    <definedName name="c_generales_3">#REF!</definedName>
    <definedName name="c_generales_4" localSheetId="0">#REF!</definedName>
    <definedName name="c_generales_4" localSheetId="1">#REF!</definedName>
    <definedName name="c_generales_4" localSheetId="2">#REF!</definedName>
    <definedName name="c_generales_4" localSheetId="3">#REF!</definedName>
    <definedName name="c_generales_4" localSheetId="4">#REF!</definedName>
    <definedName name="c_generales_4">#REF!</definedName>
    <definedName name="c_generales_5" localSheetId="0">#REF!</definedName>
    <definedName name="c_generales_5" localSheetId="1">#REF!</definedName>
    <definedName name="c_generales_5" localSheetId="2">#REF!</definedName>
    <definedName name="c_generales_5" localSheetId="3">#REF!</definedName>
    <definedName name="c_generales_5" localSheetId="4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>#REF!</definedName>
    <definedName name="cursos" localSheetId="0">#REF!</definedName>
    <definedName name="cursos" localSheetId="1">#REF!</definedName>
    <definedName name="cursos" localSheetId="2">#REF!</definedName>
    <definedName name="cursos" localSheetId="3">#REF!</definedName>
    <definedName name="cursos" localSheetId="4">#REF!</definedName>
    <definedName name="cursos">#REF!</definedName>
    <definedName name="Datos">#REF!</definedName>
    <definedName name="Día_de_pago">DATE(YEAR(Inicio_prestamo),MONTH(Inicio_prestamo)+Payment_Number,DAY(Inicio_prestamo))</definedName>
    <definedName name="e">#REF!</definedName>
    <definedName name="extension" localSheetId="0">#REF!</definedName>
    <definedName name="extension" localSheetId="1">#REF!</definedName>
    <definedName name="extension" localSheetId="2">#REF!</definedName>
    <definedName name="extension" localSheetId="3">#REF!</definedName>
    <definedName name="extension" localSheetId="4">#REF!</definedName>
    <definedName name="extension">#REF!</definedName>
    <definedName name="Fecha_de_pago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>#REF!</definedName>
    <definedName name="hola" localSheetId="0">#REF!</definedName>
    <definedName name="hola" localSheetId="1">#REF!</definedName>
    <definedName name="hola" localSheetId="2">#REF!</definedName>
    <definedName name="hola" localSheetId="3">#REF!</definedName>
    <definedName name="hola" localSheetId="4">#REF!</definedName>
    <definedName name="hola">#REF!</definedName>
    <definedName name="holdf">#REF!</definedName>
    <definedName name="hoollaaaaa" localSheetId="1">#REF!</definedName>
    <definedName name="hoollaaaaa">#REF!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lucia15" localSheetId="0">#REF!</definedName>
    <definedName name="lucia15" localSheetId="1">#REF!</definedName>
    <definedName name="lucia15" localSheetId="2">#REF!</definedName>
    <definedName name="lucia15" localSheetId="3">#REF!</definedName>
    <definedName name="lucia15" localSheetId="4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naaaa" localSheetId="0">#REF!</definedName>
    <definedName name="naaaa" localSheetId="1">#REF!</definedName>
    <definedName name="naaaa" localSheetId="2">#REF!</definedName>
    <definedName name="naaaa" localSheetId="3">#REF!</definedName>
    <definedName name="naaaa" localSheetId="4">#REF!</definedName>
    <definedName name="naaaa">#REF!</definedName>
    <definedName name="nooo" localSheetId="0">#REF!</definedName>
    <definedName name="nooo" localSheetId="1">#REF!</definedName>
    <definedName name="nooo" localSheetId="2">#REF!</definedName>
    <definedName name="nooo" localSheetId="3">#REF!</definedName>
    <definedName name="nooo" localSheetId="4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0">#REF!</definedName>
    <definedName name="planeacion" localSheetId="1">#REF!</definedName>
    <definedName name="planeacion" localSheetId="2">#REF!</definedName>
    <definedName name="planeacion" localSheetId="3">#REF!</definedName>
    <definedName name="planeacion" localSheetId="4">#REF!</definedName>
    <definedName name="planeacion">#REF!</definedName>
    <definedName name="prueba_albergados2" localSheetId="0">#REF!</definedName>
    <definedName name="prueba_albergados2" localSheetId="1">#REF!</definedName>
    <definedName name="prueba_albergados2" localSheetId="2">#REF!</definedName>
    <definedName name="prueba_albergados2" localSheetId="3">#REF!</definedName>
    <definedName name="prueba_albergados2" localSheetId="4">#REF!</definedName>
    <definedName name="prueba_albergados2">#REF!</definedName>
    <definedName name="prueba_albergados2_3" localSheetId="0">#REF!</definedName>
    <definedName name="prueba_albergados2_3" localSheetId="1">#REF!</definedName>
    <definedName name="prueba_albergados2_3" localSheetId="2">#REF!</definedName>
    <definedName name="prueba_albergados2_3" localSheetId="3">#REF!</definedName>
    <definedName name="prueba_albergados2_3" localSheetId="4">#REF!</definedName>
    <definedName name="prueba_albergados2_3">#REF!</definedName>
    <definedName name="prueba_albergados2_4" localSheetId="0">#REF!</definedName>
    <definedName name="prueba_albergados2_4" localSheetId="1">#REF!</definedName>
    <definedName name="prueba_albergados2_4" localSheetId="2">#REF!</definedName>
    <definedName name="prueba_albergados2_4" localSheetId="3">#REF!</definedName>
    <definedName name="prueba_albergados2_4" localSheetId="4">#REF!</definedName>
    <definedName name="prueba_albergados2_4">#REF!</definedName>
    <definedName name="prueba_albergados2_5" localSheetId="0">#REF!</definedName>
    <definedName name="prueba_albergados2_5" localSheetId="1">#REF!</definedName>
    <definedName name="prueba_albergados2_5" localSheetId="2">#REF!</definedName>
    <definedName name="prueba_albergados2_5" localSheetId="3">#REF!</definedName>
    <definedName name="prueba_albergados2_5" localSheetId="4">#REF!</definedName>
    <definedName name="prueba_albergados2_5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 localSheetId="1">#REF!</definedName>
    <definedName name="sdas">#REF!</definedName>
    <definedName name="siiiii" localSheetId="0">#REF!</definedName>
    <definedName name="siiiii" localSheetId="1">#REF!</definedName>
    <definedName name="siiiii" localSheetId="2">#REF!</definedName>
    <definedName name="siiiii" localSheetId="3">#REF!</definedName>
    <definedName name="siiiii" localSheetId="4">#REF!</definedName>
    <definedName name="siiiii">#REF!</definedName>
    <definedName name="siiiii_8" localSheetId="0">#REF!</definedName>
    <definedName name="siiiii_8" localSheetId="1">#REF!</definedName>
    <definedName name="siiiii_8" localSheetId="2">#REF!</definedName>
    <definedName name="siiiii_8" localSheetId="3">#REF!</definedName>
    <definedName name="siiiii_8" localSheetId="4">#REF!</definedName>
    <definedName name="siiiii_8">#REF!</definedName>
    <definedName name="sssss" localSheetId="0">#REF!</definedName>
    <definedName name="sssss" localSheetId="1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Tasa_de_interés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0">'13 Serv Social'!$1:$4</definedName>
    <definedName name="_xlnm.Print_Titles" localSheetId="3">'29 Consector'!$1:$3</definedName>
    <definedName name="_xlnm.Print_Titles" localSheetId="4">'30 Contipo'!$1:$3</definedName>
    <definedName name="Tìtulos_a_imprimir" localSheetId="1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</definedNames>
  <calcPr calcId="145621"/>
  <customWorkbookViews>
    <customWorkbookView name="Guadalupe_DGP - Vista personalizada" guid="{061E7159-9A4D-4334-B617-669E64BFBA0D}" mergeInterval="0" personalView="1" maximized="1" windowWidth="1020" windowHeight="578" tabRatio="872" activeSheetId="2"/>
    <customWorkbookView name="Cristian_DGP - Vista personalizada" guid="{7C2084D5-2B39-4587-A582-C3C8716BC185}" mergeInterval="0" personalView="1" maximized="1" windowWidth="1020" windowHeight="578" tabRatio="872" activeSheetId="20"/>
  </customWorkbookViews>
</workbook>
</file>

<file path=xl/calcChain.xml><?xml version="1.0" encoding="utf-8"?>
<calcChain xmlns="http://schemas.openxmlformats.org/spreadsheetml/2006/main">
  <c r="N37" i="258" l="1"/>
  <c r="N26" i="258"/>
  <c r="N6" i="258"/>
  <c r="N40" i="258" s="1"/>
  <c r="J39" i="258"/>
  <c r="J28" i="258"/>
  <c r="J29" i="258"/>
  <c r="J30" i="258"/>
  <c r="J31" i="258"/>
  <c r="J32" i="258"/>
  <c r="J33" i="258"/>
  <c r="J34" i="258"/>
  <c r="J35" i="258"/>
  <c r="J36" i="258"/>
  <c r="J8" i="258"/>
  <c r="J9" i="258"/>
  <c r="J10" i="258"/>
  <c r="J11" i="258"/>
  <c r="J12" i="258"/>
  <c r="J13" i="258"/>
  <c r="J14" i="258"/>
  <c r="J15" i="258"/>
  <c r="J16" i="258"/>
  <c r="J17" i="258"/>
  <c r="J18" i="258"/>
  <c r="J19" i="258"/>
  <c r="J20" i="258"/>
  <c r="J21" i="258"/>
  <c r="J22" i="258"/>
  <c r="J23" i="258"/>
  <c r="J24" i="258"/>
  <c r="J25" i="258"/>
  <c r="K8" i="257"/>
  <c r="L8" i="257"/>
  <c r="K9" i="257"/>
  <c r="L9" i="257"/>
  <c r="K10" i="257"/>
  <c r="L10" i="257"/>
  <c r="K11" i="257"/>
  <c r="L11" i="257"/>
  <c r="K12" i="257"/>
  <c r="L12" i="257"/>
  <c r="K13" i="257"/>
  <c r="L13" i="257"/>
  <c r="K14" i="257"/>
  <c r="L14" i="257"/>
  <c r="K15" i="257"/>
  <c r="L15" i="257"/>
  <c r="K16" i="257"/>
  <c r="L16" i="257"/>
  <c r="K17" i="257"/>
  <c r="L17" i="257"/>
  <c r="K18" i="257"/>
  <c r="L18" i="257"/>
  <c r="K19" i="257"/>
  <c r="L19" i="257"/>
  <c r="K20" i="257"/>
  <c r="L20" i="257"/>
  <c r="K21" i="257"/>
  <c r="L21" i="257"/>
  <c r="K22" i="257"/>
  <c r="L22" i="257"/>
  <c r="K23" i="257"/>
  <c r="L23" i="257"/>
  <c r="K24" i="257"/>
  <c r="L24" i="257"/>
  <c r="K25" i="257"/>
  <c r="L25" i="257"/>
  <c r="K26" i="257"/>
  <c r="L26" i="257"/>
  <c r="K27" i="257"/>
  <c r="L27" i="257"/>
  <c r="K28" i="257"/>
  <c r="L28" i="257"/>
  <c r="K30" i="257"/>
  <c r="L30" i="257"/>
  <c r="K31" i="257"/>
  <c r="L31" i="257"/>
  <c r="K32" i="257"/>
  <c r="L32" i="257"/>
  <c r="K33" i="257"/>
  <c r="L33" i="257"/>
  <c r="K34" i="257"/>
  <c r="L34" i="257"/>
  <c r="K35" i="257"/>
  <c r="L35" i="257"/>
  <c r="K36" i="257"/>
  <c r="L36" i="257"/>
  <c r="K37" i="257"/>
  <c r="L37" i="257"/>
  <c r="K38" i="257"/>
  <c r="L38" i="257"/>
  <c r="K39" i="257"/>
  <c r="L39" i="257"/>
  <c r="K41" i="257"/>
  <c r="L41" i="257"/>
  <c r="K42" i="257"/>
  <c r="L42" i="257"/>
  <c r="K43" i="257"/>
  <c r="L43" i="257"/>
  <c r="K45" i="257"/>
  <c r="L45" i="257"/>
  <c r="K46" i="257"/>
  <c r="L46" i="257"/>
  <c r="K47" i="257"/>
  <c r="L47" i="257"/>
  <c r="K48" i="257"/>
  <c r="L48" i="257"/>
  <c r="K49" i="257"/>
  <c r="L49" i="257"/>
  <c r="K50" i="257"/>
  <c r="L50" i="257"/>
  <c r="K51" i="257"/>
  <c r="L51" i="257"/>
  <c r="K52" i="257"/>
  <c r="L52" i="257"/>
  <c r="K53" i="257"/>
  <c r="L53" i="257"/>
  <c r="K54" i="257"/>
  <c r="L54" i="257"/>
  <c r="K55" i="257"/>
  <c r="L55" i="257"/>
  <c r="K56" i="257"/>
  <c r="L56" i="257"/>
  <c r="J46" i="257"/>
  <c r="J47" i="257"/>
  <c r="J48" i="257"/>
  <c r="J49" i="257"/>
  <c r="J50" i="257"/>
  <c r="J51" i="257"/>
  <c r="J52" i="257"/>
  <c r="J53" i="257"/>
  <c r="J54" i="257"/>
  <c r="J55" i="257"/>
  <c r="J56" i="257"/>
  <c r="J42" i="257"/>
  <c r="J43" i="257"/>
  <c r="G46" i="257"/>
  <c r="G47" i="257"/>
  <c r="G48" i="257"/>
  <c r="M48" i="257" s="1"/>
  <c r="G49" i="257"/>
  <c r="G50" i="257"/>
  <c r="G51" i="257"/>
  <c r="G52" i="257"/>
  <c r="M52" i="257" s="1"/>
  <c r="G53" i="257"/>
  <c r="G54" i="257"/>
  <c r="M54" i="257" s="1"/>
  <c r="G55" i="257"/>
  <c r="G56" i="257"/>
  <c r="G42" i="257"/>
  <c r="G43" i="257"/>
  <c r="G9" i="257"/>
  <c r="G10" i="257"/>
  <c r="G11" i="257"/>
  <c r="G12" i="257"/>
  <c r="G13" i="257"/>
  <c r="G14" i="257"/>
  <c r="G15" i="257"/>
  <c r="G16" i="257"/>
  <c r="G17" i="257"/>
  <c r="G18" i="257"/>
  <c r="G19" i="257"/>
  <c r="G20" i="257"/>
  <c r="G21" i="257"/>
  <c r="G22" i="257"/>
  <c r="G23" i="257"/>
  <c r="G24" i="257"/>
  <c r="G25" i="257"/>
  <c r="G26" i="257"/>
  <c r="G27" i="257"/>
  <c r="G28" i="257"/>
  <c r="D46" i="257"/>
  <c r="D47" i="257"/>
  <c r="M47" i="257" s="1"/>
  <c r="D48" i="257"/>
  <c r="D49" i="257"/>
  <c r="D50" i="257"/>
  <c r="D51" i="257"/>
  <c r="M51" i="257" s="1"/>
  <c r="D52" i="257"/>
  <c r="D53" i="257"/>
  <c r="D54" i="257"/>
  <c r="D42" i="257"/>
  <c r="D10" i="257"/>
  <c r="D8" i="257"/>
  <c r="C7" i="257"/>
  <c r="B7" i="257"/>
  <c r="O50" i="257" l="1"/>
  <c r="P50" i="257" s="1"/>
  <c r="Q50" i="257" s="1"/>
  <c r="M53" i="257"/>
  <c r="O53" i="257" s="1"/>
  <c r="P53" i="257" s="1"/>
  <c r="Q53" i="257" s="1"/>
  <c r="M50" i="257"/>
  <c r="M46" i="257"/>
  <c r="O46" i="257" s="1"/>
  <c r="P46" i="257" s="1"/>
  <c r="Q46" i="257" s="1"/>
  <c r="O54" i="257"/>
  <c r="P54" i="257" s="1"/>
  <c r="Q54" i="257" s="1"/>
  <c r="O51" i="257"/>
  <c r="P51" i="257" s="1"/>
  <c r="Q51" i="257" s="1"/>
  <c r="O49" i="257"/>
  <c r="P49" i="257" s="1"/>
  <c r="Q49" i="257" s="1"/>
  <c r="M49" i="257"/>
  <c r="D7" i="257"/>
  <c r="O52" i="257"/>
  <c r="P52" i="257" s="1"/>
  <c r="Q52" i="257" s="1"/>
  <c r="O48" i="257"/>
  <c r="P48" i="257" s="1"/>
  <c r="Q48" i="257" s="1"/>
  <c r="M42" i="257"/>
  <c r="O42" i="257" s="1"/>
  <c r="P42" i="257" s="1"/>
  <c r="Q42" i="257" s="1"/>
  <c r="O47" i="257"/>
  <c r="P47" i="257" s="1"/>
  <c r="Q47" i="257" s="1"/>
  <c r="F105" i="269"/>
  <c r="F103" i="269"/>
  <c r="F102" i="269"/>
  <c r="F99" i="269"/>
  <c r="H99" i="269" s="1"/>
  <c r="I99" i="269" s="1"/>
  <c r="F98" i="269"/>
  <c r="F97" i="269"/>
  <c r="H97" i="269" s="1"/>
  <c r="I97" i="269" s="1"/>
  <c r="J97" i="269" s="1"/>
  <c r="F96" i="269"/>
  <c r="F95" i="269"/>
  <c r="H95" i="269" s="1"/>
  <c r="I95" i="269" s="1"/>
  <c r="F94" i="269"/>
  <c r="F93" i="269"/>
  <c r="H93" i="269" s="1"/>
  <c r="I93" i="269" s="1"/>
  <c r="F92" i="269"/>
  <c r="F91" i="269"/>
  <c r="H91" i="269" s="1"/>
  <c r="I91" i="269" s="1"/>
  <c r="F90" i="269"/>
  <c r="F89" i="269"/>
  <c r="H89" i="269" s="1"/>
  <c r="I89" i="269" s="1"/>
  <c r="F88" i="269"/>
  <c r="F87" i="269"/>
  <c r="H87" i="269" s="1"/>
  <c r="I87" i="269" s="1"/>
  <c r="F86" i="269"/>
  <c r="F85" i="269"/>
  <c r="H85" i="269" s="1"/>
  <c r="I85" i="269" s="1"/>
  <c r="F84" i="269"/>
  <c r="F83" i="269"/>
  <c r="H83" i="269" s="1"/>
  <c r="I83" i="269" s="1"/>
  <c r="F82" i="269"/>
  <c r="F81" i="269"/>
  <c r="H81" i="269" s="1"/>
  <c r="I81" i="269" s="1"/>
  <c r="F80" i="269"/>
  <c r="F79" i="269"/>
  <c r="H79" i="269" s="1"/>
  <c r="I79" i="269" s="1"/>
  <c r="F78" i="269"/>
  <c r="F77" i="269"/>
  <c r="H77" i="269" s="1"/>
  <c r="I77" i="269" s="1"/>
  <c r="F76" i="269"/>
  <c r="F75" i="269"/>
  <c r="H75" i="269" s="1"/>
  <c r="I75" i="269" s="1"/>
  <c r="F74" i="269"/>
  <c r="F73" i="269"/>
  <c r="H73" i="269" s="1"/>
  <c r="I73" i="269" s="1"/>
  <c r="E72" i="269"/>
  <c r="D72" i="269"/>
  <c r="C72" i="269"/>
  <c r="B72" i="269"/>
  <c r="F71" i="269"/>
  <c r="H71" i="269" s="1"/>
  <c r="I71" i="269" s="1"/>
  <c r="F70" i="269"/>
  <c r="F69" i="269"/>
  <c r="H69" i="269" s="1"/>
  <c r="I69" i="269" s="1"/>
  <c r="F68" i="269"/>
  <c r="F67" i="269"/>
  <c r="H67" i="269" s="1"/>
  <c r="I67" i="269" s="1"/>
  <c r="F66" i="269"/>
  <c r="F65" i="269"/>
  <c r="H65" i="269" s="1"/>
  <c r="I65" i="269" s="1"/>
  <c r="F64" i="269"/>
  <c r="F63" i="269"/>
  <c r="H63" i="269" s="1"/>
  <c r="I63" i="269" s="1"/>
  <c r="F62" i="269"/>
  <c r="F61" i="269"/>
  <c r="H61" i="269" s="1"/>
  <c r="I61" i="269" s="1"/>
  <c r="J61" i="269" s="1"/>
  <c r="F60" i="269"/>
  <c r="E59" i="269"/>
  <c r="D59" i="269"/>
  <c r="C59" i="269"/>
  <c r="B59" i="269"/>
  <c r="F58" i="269"/>
  <c r="F57" i="269"/>
  <c r="H57" i="269" s="1"/>
  <c r="I57" i="269" s="1"/>
  <c r="F56" i="269"/>
  <c r="F55" i="269"/>
  <c r="H55" i="269" s="1"/>
  <c r="I55" i="269" s="1"/>
  <c r="F54" i="269"/>
  <c r="F53" i="269"/>
  <c r="H53" i="269" s="1"/>
  <c r="I53" i="269" s="1"/>
  <c r="F52" i="269"/>
  <c r="F51" i="269"/>
  <c r="H51" i="269" s="1"/>
  <c r="I51" i="269" s="1"/>
  <c r="F50" i="269"/>
  <c r="F49" i="269"/>
  <c r="H49" i="269" s="1"/>
  <c r="I49" i="269" s="1"/>
  <c r="F48" i="269"/>
  <c r="E47" i="269"/>
  <c r="D47" i="269"/>
  <c r="C47" i="269"/>
  <c r="B47" i="269"/>
  <c r="F46" i="269"/>
  <c r="F45" i="269"/>
  <c r="E45" i="269"/>
  <c r="D45" i="269"/>
  <c r="C45" i="269"/>
  <c r="B45" i="269"/>
  <c r="F44" i="269"/>
  <c r="E43" i="269"/>
  <c r="D43" i="269"/>
  <c r="C43" i="269"/>
  <c r="B43" i="269"/>
  <c r="F42" i="269"/>
  <c r="F41" i="269"/>
  <c r="F40" i="269"/>
  <c r="F39" i="269"/>
  <c r="F38" i="269"/>
  <c r="H38" i="269" s="1"/>
  <c r="I38" i="269" s="1"/>
  <c r="F37" i="269"/>
  <c r="F36" i="269"/>
  <c r="E35" i="269"/>
  <c r="D35" i="269"/>
  <c r="C35" i="269"/>
  <c r="B35" i="269"/>
  <c r="F34" i="269"/>
  <c r="F33" i="269"/>
  <c r="H33" i="269" s="1"/>
  <c r="I33" i="269" s="1"/>
  <c r="F32" i="269"/>
  <c r="F31" i="269"/>
  <c r="H31" i="269" s="1"/>
  <c r="I31" i="269" s="1"/>
  <c r="E30" i="269"/>
  <c r="D30" i="269"/>
  <c r="C30" i="269"/>
  <c r="B30" i="269"/>
  <c r="F29" i="269"/>
  <c r="H29" i="269" s="1"/>
  <c r="I29" i="269" s="1"/>
  <c r="F28" i="269"/>
  <c r="F27" i="269"/>
  <c r="H27" i="269" s="1"/>
  <c r="I27" i="269" s="1"/>
  <c r="F26" i="269"/>
  <c r="F25" i="269"/>
  <c r="H25" i="269" s="1"/>
  <c r="I25" i="269" s="1"/>
  <c r="J25" i="269" s="1"/>
  <c r="F24" i="269"/>
  <c r="F23" i="269"/>
  <c r="H23" i="269" s="1"/>
  <c r="I23" i="269" s="1"/>
  <c r="F22" i="269"/>
  <c r="F21" i="269"/>
  <c r="H21" i="269" s="1"/>
  <c r="I21" i="269" s="1"/>
  <c r="J21" i="269" s="1"/>
  <c r="F20" i="269"/>
  <c r="F19" i="269"/>
  <c r="H19" i="269" s="1"/>
  <c r="I19" i="269" s="1"/>
  <c r="F18" i="269"/>
  <c r="F17" i="269"/>
  <c r="H17" i="269" s="1"/>
  <c r="I17" i="269" s="1"/>
  <c r="F16" i="269"/>
  <c r="F15" i="269"/>
  <c r="H15" i="269" s="1"/>
  <c r="I15" i="269" s="1"/>
  <c r="F14" i="269"/>
  <c r="F13" i="269"/>
  <c r="H13" i="269" s="1"/>
  <c r="I13" i="269" s="1"/>
  <c r="F12" i="269"/>
  <c r="F11" i="269"/>
  <c r="H11" i="269" s="1"/>
  <c r="I11" i="269" s="1"/>
  <c r="F10" i="269"/>
  <c r="F9" i="269"/>
  <c r="H9" i="269" s="1"/>
  <c r="I9" i="269" s="1"/>
  <c r="F8" i="269"/>
  <c r="E7" i="269"/>
  <c r="D7" i="269"/>
  <c r="C7" i="269"/>
  <c r="B7" i="269"/>
  <c r="F5" i="269"/>
  <c r="H5" i="269" s="1"/>
  <c r="I5" i="269" s="1"/>
  <c r="F6" i="269"/>
  <c r="E4" i="269"/>
  <c r="D4" i="269"/>
  <c r="C4" i="269"/>
  <c r="B4" i="269"/>
  <c r="E99" i="268"/>
  <c r="G99" i="268" s="1"/>
  <c r="H99" i="268" s="1"/>
  <c r="K99" i="269"/>
  <c r="E98" i="268"/>
  <c r="G98" i="268" s="1"/>
  <c r="H98" i="268" s="1"/>
  <c r="E97" i="268"/>
  <c r="K97" i="269" s="1"/>
  <c r="E96" i="268"/>
  <c r="E95" i="268"/>
  <c r="K95" i="269" s="1"/>
  <c r="E94" i="268"/>
  <c r="E93" i="268"/>
  <c r="E92" i="268"/>
  <c r="E91" i="268"/>
  <c r="E90" i="268"/>
  <c r="E89" i="268"/>
  <c r="E88" i="268"/>
  <c r="E87" i="268"/>
  <c r="G87" i="268" s="1"/>
  <c r="H87" i="268" s="1"/>
  <c r="E86" i="268"/>
  <c r="E85" i="268"/>
  <c r="E84" i="268"/>
  <c r="E83" i="268"/>
  <c r="E82" i="268"/>
  <c r="E81" i="268"/>
  <c r="E80" i="268"/>
  <c r="E79" i="268"/>
  <c r="E78" i="268"/>
  <c r="E77" i="268"/>
  <c r="E76" i="268"/>
  <c r="E75" i="268"/>
  <c r="E74" i="268"/>
  <c r="E73" i="268"/>
  <c r="D72" i="268"/>
  <c r="C72" i="268"/>
  <c r="B72" i="268"/>
  <c r="E71" i="268"/>
  <c r="G71" i="268" s="1"/>
  <c r="H71" i="268" s="1"/>
  <c r="I71" i="268" s="1"/>
  <c r="E70" i="268"/>
  <c r="G70" i="268" s="1"/>
  <c r="H70" i="268" s="1"/>
  <c r="I70" i="268" s="1"/>
  <c r="E69" i="268"/>
  <c r="E68" i="268"/>
  <c r="G68" i="268" s="1"/>
  <c r="H68" i="268" s="1"/>
  <c r="I68" i="268" s="1"/>
  <c r="E67" i="268"/>
  <c r="G67" i="268" s="1"/>
  <c r="H67" i="268" s="1"/>
  <c r="I67" i="268" s="1"/>
  <c r="E66" i="268"/>
  <c r="G66" i="268" s="1"/>
  <c r="H66" i="268" s="1"/>
  <c r="I66" i="268" s="1"/>
  <c r="E65" i="268"/>
  <c r="G65" i="268" s="1"/>
  <c r="H65" i="268" s="1"/>
  <c r="I65" i="268" s="1"/>
  <c r="E64" i="268"/>
  <c r="G64" i="268" s="1"/>
  <c r="H64" i="268" s="1"/>
  <c r="I64" i="268" s="1"/>
  <c r="E63" i="268"/>
  <c r="G63" i="268" s="1"/>
  <c r="H63" i="268" s="1"/>
  <c r="E62" i="268"/>
  <c r="G62" i="268" s="1"/>
  <c r="H62" i="268" s="1"/>
  <c r="E61" i="268"/>
  <c r="G61" i="268" s="1"/>
  <c r="H61" i="268" s="1"/>
  <c r="E60" i="268"/>
  <c r="G60" i="268" s="1"/>
  <c r="H60" i="268" s="1"/>
  <c r="D59" i="268"/>
  <c r="C59" i="268"/>
  <c r="B59" i="268"/>
  <c r="E58" i="268"/>
  <c r="E57" i="268"/>
  <c r="E56" i="268"/>
  <c r="E55" i="268"/>
  <c r="E54" i="268"/>
  <c r="E53" i="268"/>
  <c r="E52" i="268"/>
  <c r="E51" i="268"/>
  <c r="E50" i="268"/>
  <c r="E49" i="268"/>
  <c r="E48" i="268"/>
  <c r="E47" i="268" s="1"/>
  <c r="D47" i="268"/>
  <c r="C47" i="268"/>
  <c r="B47" i="268"/>
  <c r="E46" i="268"/>
  <c r="K46" i="269" s="1"/>
  <c r="D45" i="268"/>
  <c r="C45" i="268"/>
  <c r="B45" i="268"/>
  <c r="G44" i="268"/>
  <c r="H44" i="268" s="1"/>
  <c r="I44" i="268" s="1"/>
  <c r="D43" i="268"/>
  <c r="C43" i="268"/>
  <c r="B43" i="268"/>
  <c r="E42" i="268"/>
  <c r="K42" i="269" s="1"/>
  <c r="E41" i="268"/>
  <c r="K41" i="269" s="1"/>
  <c r="G40" i="268"/>
  <c r="H40" i="268" s="1"/>
  <c r="I40" i="268" s="1"/>
  <c r="E40" i="268"/>
  <c r="K40" i="269" s="1"/>
  <c r="E39" i="268"/>
  <c r="E38" i="268"/>
  <c r="E37" i="268"/>
  <c r="K37" i="269" s="1"/>
  <c r="E36" i="268"/>
  <c r="G36" i="268" s="1"/>
  <c r="H36" i="268" s="1"/>
  <c r="I36" i="268" s="1"/>
  <c r="D35" i="268"/>
  <c r="C35" i="268"/>
  <c r="B35" i="268"/>
  <c r="E34" i="268"/>
  <c r="E33" i="268"/>
  <c r="E32" i="268"/>
  <c r="E31" i="268"/>
  <c r="D30" i="268"/>
  <c r="C30" i="268"/>
  <c r="B30" i="268"/>
  <c r="E29" i="268"/>
  <c r="G29" i="268" s="1"/>
  <c r="H29" i="268" s="1"/>
  <c r="E28" i="268"/>
  <c r="G28" i="268" s="1"/>
  <c r="H28" i="268" s="1"/>
  <c r="E27" i="268"/>
  <c r="G27" i="268" s="1"/>
  <c r="H27" i="268" s="1"/>
  <c r="E26" i="268"/>
  <c r="G26" i="268" s="1"/>
  <c r="H26" i="268" s="1"/>
  <c r="E25" i="268"/>
  <c r="G25" i="268" s="1"/>
  <c r="H25" i="268" s="1"/>
  <c r="E24" i="268"/>
  <c r="G24" i="268" s="1"/>
  <c r="H24" i="268" s="1"/>
  <c r="E23" i="268"/>
  <c r="G23" i="268" s="1"/>
  <c r="H23" i="268" s="1"/>
  <c r="E22" i="268"/>
  <c r="G22" i="268" s="1"/>
  <c r="H22" i="268" s="1"/>
  <c r="E21" i="268"/>
  <c r="G21" i="268" s="1"/>
  <c r="H21" i="268" s="1"/>
  <c r="E20" i="268"/>
  <c r="G20" i="268" s="1"/>
  <c r="H20" i="268" s="1"/>
  <c r="E19" i="268"/>
  <c r="G19" i="268" s="1"/>
  <c r="H19" i="268" s="1"/>
  <c r="E18" i="268"/>
  <c r="G18" i="268" s="1"/>
  <c r="H18" i="268" s="1"/>
  <c r="E17" i="268"/>
  <c r="G17" i="268" s="1"/>
  <c r="H17" i="268" s="1"/>
  <c r="E16" i="268"/>
  <c r="G16" i="268" s="1"/>
  <c r="H16" i="268" s="1"/>
  <c r="E15" i="268"/>
  <c r="G15" i="268" s="1"/>
  <c r="H15" i="268" s="1"/>
  <c r="E14" i="268"/>
  <c r="G14" i="268" s="1"/>
  <c r="H14" i="268" s="1"/>
  <c r="E13" i="268"/>
  <c r="G13" i="268" s="1"/>
  <c r="H13" i="268" s="1"/>
  <c r="E12" i="268"/>
  <c r="G12" i="268" s="1"/>
  <c r="H12" i="268" s="1"/>
  <c r="E11" i="268"/>
  <c r="G11" i="268" s="1"/>
  <c r="H11" i="268" s="1"/>
  <c r="E10" i="268"/>
  <c r="G10" i="268" s="1"/>
  <c r="H10" i="268" s="1"/>
  <c r="E9" i="268"/>
  <c r="G9" i="268" s="1"/>
  <c r="H9" i="268" s="1"/>
  <c r="E8" i="268"/>
  <c r="G8" i="268" s="1"/>
  <c r="H8" i="268" s="1"/>
  <c r="D7" i="268"/>
  <c r="C7" i="268"/>
  <c r="B7" i="268"/>
  <c r="E5" i="268"/>
  <c r="E6" i="268"/>
  <c r="D4" i="268"/>
  <c r="C4" i="268"/>
  <c r="B4" i="268"/>
  <c r="L41" i="259"/>
  <c r="M41" i="259" s="1"/>
  <c r="K41" i="259"/>
  <c r="G41" i="259"/>
  <c r="D41" i="259"/>
  <c r="L40" i="259"/>
  <c r="K40" i="259"/>
  <c r="M40" i="259" s="1"/>
  <c r="G40" i="259"/>
  <c r="D40" i="259"/>
  <c r="L39" i="259"/>
  <c r="M39" i="259" s="1"/>
  <c r="K39" i="259"/>
  <c r="K38" i="259" s="1"/>
  <c r="J39" i="259"/>
  <c r="G39" i="259"/>
  <c r="D39" i="259"/>
  <c r="L38" i="259"/>
  <c r="I38" i="259"/>
  <c r="H38" i="259"/>
  <c r="J38" i="259" s="1"/>
  <c r="F38" i="259"/>
  <c r="E38" i="259"/>
  <c r="C38" i="259"/>
  <c r="B38" i="259"/>
  <c r="L37" i="259"/>
  <c r="M37" i="259" s="1"/>
  <c r="K37" i="259"/>
  <c r="K27" i="259" s="1"/>
  <c r="K42" i="259" s="1"/>
  <c r="J37" i="259"/>
  <c r="G37" i="259"/>
  <c r="D37" i="259"/>
  <c r="L36" i="259"/>
  <c r="K36" i="259"/>
  <c r="M36" i="259"/>
  <c r="J36" i="259"/>
  <c r="G36" i="259"/>
  <c r="D36" i="259"/>
  <c r="L35" i="259"/>
  <c r="K35" i="259"/>
  <c r="M35" i="259"/>
  <c r="J35" i="259"/>
  <c r="G35" i="259"/>
  <c r="D35" i="259"/>
  <c r="L34" i="259"/>
  <c r="K34" i="259"/>
  <c r="M34" i="259"/>
  <c r="J34" i="259"/>
  <c r="G34" i="259"/>
  <c r="D34" i="259"/>
  <c r="L33" i="259"/>
  <c r="K33" i="259"/>
  <c r="M33" i="259"/>
  <c r="J33" i="259"/>
  <c r="G33" i="259"/>
  <c r="D33" i="259"/>
  <c r="L32" i="259"/>
  <c r="K32" i="259"/>
  <c r="M32" i="259"/>
  <c r="J32" i="259"/>
  <c r="G32" i="259"/>
  <c r="D32" i="259"/>
  <c r="L31" i="259"/>
  <c r="K31" i="259"/>
  <c r="M31" i="259"/>
  <c r="J31" i="259"/>
  <c r="G31" i="259"/>
  <c r="D31" i="259"/>
  <c r="L30" i="259"/>
  <c r="K30" i="259"/>
  <c r="M30" i="259"/>
  <c r="J30" i="259"/>
  <c r="G30" i="259"/>
  <c r="D30" i="259"/>
  <c r="L29" i="259"/>
  <c r="K29" i="259"/>
  <c r="M29" i="259"/>
  <c r="J29" i="259"/>
  <c r="G29" i="259"/>
  <c r="D29" i="259"/>
  <c r="L28" i="259"/>
  <c r="L27" i="259" s="1"/>
  <c r="L42" i="259" s="1"/>
  <c r="K28" i="259"/>
  <c r="M28" i="259"/>
  <c r="M27" i="259" s="1"/>
  <c r="J28" i="259"/>
  <c r="G28" i="259"/>
  <c r="D28" i="259"/>
  <c r="N28" i="259" s="1"/>
  <c r="O28" i="259" s="1"/>
  <c r="P28" i="259" s="1"/>
  <c r="I27" i="259"/>
  <c r="H27" i="259"/>
  <c r="J27" i="259"/>
  <c r="F27" i="259"/>
  <c r="F42" i="259"/>
  <c r="E27" i="259"/>
  <c r="C27" i="259"/>
  <c r="C42" i="259" s="1"/>
  <c r="B27" i="259"/>
  <c r="L26" i="259"/>
  <c r="K26" i="259"/>
  <c r="M26" i="259" s="1"/>
  <c r="J26" i="259"/>
  <c r="G26" i="259"/>
  <c r="D26" i="259"/>
  <c r="L25" i="259"/>
  <c r="K25" i="259"/>
  <c r="M25" i="259" s="1"/>
  <c r="J25" i="259"/>
  <c r="G25" i="259"/>
  <c r="D25" i="259"/>
  <c r="L24" i="259"/>
  <c r="K24" i="259"/>
  <c r="M24" i="259" s="1"/>
  <c r="J24" i="259"/>
  <c r="G24" i="259"/>
  <c r="D24" i="259"/>
  <c r="L23" i="259"/>
  <c r="K23" i="259"/>
  <c r="M23" i="259" s="1"/>
  <c r="J23" i="259"/>
  <c r="G23" i="259"/>
  <c r="D23" i="259"/>
  <c r="L22" i="259"/>
  <c r="K22" i="259"/>
  <c r="M22" i="259" s="1"/>
  <c r="J22" i="259"/>
  <c r="G22" i="259"/>
  <c r="D22" i="259"/>
  <c r="L21" i="259"/>
  <c r="K21" i="259"/>
  <c r="M21" i="259" s="1"/>
  <c r="J21" i="259"/>
  <c r="G21" i="259"/>
  <c r="D21" i="259"/>
  <c r="L20" i="259"/>
  <c r="K20" i="259"/>
  <c r="M20" i="259" s="1"/>
  <c r="J20" i="259"/>
  <c r="G20" i="259"/>
  <c r="D20" i="259"/>
  <c r="L19" i="259"/>
  <c r="K19" i="259"/>
  <c r="M19" i="259" s="1"/>
  <c r="J19" i="259"/>
  <c r="G19" i="259"/>
  <c r="D19" i="259"/>
  <c r="L18" i="259"/>
  <c r="K18" i="259"/>
  <c r="M18" i="259" s="1"/>
  <c r="J18" i="259"/>
  <c r="G18" i="259"/>
  <c r="D18" i="259"/>
  <c r="L17" i="259"/>
  <c r="K17" i="259"/>
  <c r="M17" i="259" s="1"/>
  <c r="J17" i="259"/>
  <c r="G17" i="259"/>
  <c r="D17" i="259"/>
  <c r="L16" i="259"/>
  <c r="K16" i="259"/>
  <c r="M16" i="259" s="1"/>
  <c r="J16" i="259"/>
  <c r="G16" i="259"/>
  <c r="D16" i="259"/>
  <c r="L15" i="259"/>
  <c r="K15" i="259"/>
  <c r="M15" i="259" s="1"/>
  <c r="J15" i="259"/>
  <c r="G15" i="259"/>
  <c r="D15" i="259"/>
  <c r="L14" i="259"/>
  <c r="K14" i="259"/>
  <c r="M14" i="259" s="1"/>
  <c r="J14" i="259"/>
  <c r="G14" i="259"/>
  <c r="D14" i="259"/>
  <c r="L13" i="259"/>
  <c r="K13" i="259"/>
  <c r="M13" i="259" s="1"/>
  <c r="J13" i="259"/>
  <c r="G13" i="259"/>
  <c r="D13" i="259"/>
  <c r="L12" i="259"/>
  <c r="K12" i="259"/>
  <c r="M12" i="259" s="1"/>
  <c r="J12" i="259"/>
  <c r="G12" i="259"/>
  <c r="D12" i="259"/>
  <c r="L11" i="259"/>
  <c r="K11" i="259"/>
  <c r="M11" i="259" s="1"/>
  <c r="J11" i="259"/>
  <c r="G11" i="259"/>
  <c r="D11" i="259"/>
  <c r="L10" i="259"/>
  <c r="K10" i="259"/>
  <c r="M10" i="259" s="1"/>
  <c r="J10" i="259"/>
  <c r="G10" i="259"/>
  <c r="D10" i="259"/>
  <c r="L9" i="259"/>
  <c r="K9" i="259"/>
  <c r="M9" i="259" s="1"/>
  <c r="J9" i="259"/>
  <c r="G9" i="259"/>
  <c r="D9" i="259"/>
  <c r="L8" i="259"/>
  <c r="K8" i="259"/>
  <c r="M8" i="259" s="1"/>
  <c r="J8" i="259"/>
  <c r="G8" i="259"/>
  <c r="D8" i="259"/>
  <c r="L7" i="259"/>
  <c r="M7" i="259"/>
  <c r="K7" i="259"/>
  <c r="J7" i="259"/>
  <c r="G7" i="259"/>
  <c r="D7" i="259"/>
  <c r="N7" i="259" s="1"/>
  <c r="O7" i="259" s="1"/>
  <c r="P7" i="259" s="1"/>
  <c r="L6" i="259"/>
  <c r="K6" i="259"/>
  <c r="I6" i="259"/>
  <c r="H6" i="259"/>
  <c r="F6" i="259"/>
  <c r="E6" i="259"/>
  <c r="C6" i="259"/>
  <c r="B6" i="259"/>
  <c r="L39" i="258"/>
  <c r="M39" i="258" s="1"/>
  <c r="K39" i="258"/>
  <c r="G39" i="258"/>
  <c r="D39" i="258"/>
  <c r="L38" i="258"/>
  <c r="K38" i="258"/>
  <c r="M38" i="258" s="1"/>
  <c r="J38" i="258"/>
  <c r="G38" i="258"/>
  <c r="D38" i="258"/>
  <c r="I37" i="258"/>
  <c r="H37" i="258"/>
  <c r="J37" i="258" s="1"/>
  <c r="F37" i="258"/>
  <c r="E37" i="258"/>
  <c r="C37" i="258"/>
  <c r="L37" i="258" s="1"/>
  <c r="B37" i="258"/>
  <c r="K37" i="258" s="1"/>
  <c r="M37" i="258" s="1"/>
  <c r="L36" i="258"/>
  <c r="K36" i="258"/>
  <c r="M36" i="258"/>
  <c r="G36" i="258"/>
  <c r="D36" i="258"/>
  <c r="L35" i="258"/>
  <c r="K35" i="258"/>
  <c r="M35" i="258" s="1"/>
  <c r="G35" i="258"/>
  <c r="D35" i="258"/>
  <c r="L34" i="258"/>
  <c r="K34" i="258"/>
  <c r="M34" i="258"/>
  <c r="G34" i="258"/>
  <c r="D34" i="258"/>
  <c r="L33" i="258"/>
  <c r="M33" i="258"/>
  <c r="K33" i="258"/>
  <c r="G33" i="258"/>
  <c r="D33" i="258"/>
  <c r="L32" i="258"/>
  <c r="M32" i="258" s="1"/>
  <c r="K32" i="258"/>
  <c r="G32" i="258"/>
  <c r="D32" i="258"/>
  <c r="L31" i="258"/>
  <c r="M31" i="258"/>
  <c r="K31" i="258"/>
  <c r="G31" i="258"/>
  <c r="D31" i="258"/>
  <c r="L30" i="258"/>
  <c r="M30" i="258" s="1"/>
  <c r="K30" i="258"/>
  <c r="G30" i="258"/>
  <c r="D30" i="258"/>
  <c r="L29" i="258"/>
  <c r="M29" i="258"/>
  <c r="K29" i="258"/>
  <c r="G29" i="258"/>
  <c r="D29" i="258"/>
  <c r="L28" i="258"/>
  <c r="M28" i="258" s="1"/>
  <c r="M26" i="258" s="1"/>
  <c r="K28" i="258"/>
  <c r="G28" i="258"/>
  <c r="D28" i="258"/>
  <c r="L27" i="258"/>
  <c r="M27" i="258"/>
  <c r="K27" i="258"/>
  <c r="J27" i="258"/>
  <c r="G27" i="258"/>
  <c r="D27" i="258"/>
  <c r="K26" i="258"/>
  <c r="I26" i="258"/>
  <c r="H26" i="258"/>
  <c r="J26" i="258"/>
  <c r="F26" i="258"/>
  <c r="E26" i="258"/>
  <c r="G26" i="258" s="1"/>
  <c r="C26" i="258"/>
  <c r="B26" i="258"/>
  <c r="D26" i="258"/>
  <c r="L25" i="258"/>
  <c r="K25" i="258"/>
  <c r="M25" i="258" s="1"/>
  <c r="G25" i="258"/>
  <c r="D25" i="258"/>
  <c r="L24" i="258"/>
  <c r="K24" i="258"/>
  <c r="M24" i="258"/>
  <c r="G24" i="258"/>
  <c r="D24" i="258"/>
  <c r="L23" i="258"/>
  <c r="K23" i="258"/>
  <c r="M23" i="258" s="1"/>
  <c r="G23" i="258"/>
  <c r="D23" i="258"/>
  <c r="L22" i="258"/>
  <c r="K22" i="258"/>
  <c r="M22" i="258"/>
  <c r="D22" i="258"/>
  <c r="L21" i="258"/>
  <c r="K21" i="258"/>
  <c r="M21" i="258"/>
  <c r="G21" i="258"/>
  <c r="D21" i="258"/>
  <c r="L20" i="258"/>
  <c r="K20" i="258"/>
  <c r="M20" i="258" s="1"/>
  <c r="G20" i="258"/>
  <c r="D20" i="258"/>
  <c r="L19" i="258"/>
  <c r="K19" i="258"/>
  <c r="M19" i="258"/>
  <c r="G19" i="258"/>
  <c r="D19" i="258"/>
  <c r="L18" i="258"/>
  <c r="K18" i="258"/>
  <c r="M18" i="258" s="1"/>
  <c r="G18" i="258"/>
  <c r="D18" i="258"/>
  <c r="L17" i="258"/>
  <c r="K17" i="258"/>
  <c r="M17" i="258"/>
  <c r="G17" i="258"/>
  <c r="D17" i="258"/>
  <c r="L16" i="258"/>
  <c r="K16" i="258"/>
  <c r="M16" i="258" s="1"/>
  <c r="G16" i="258"/>
  <c r="D16" i="258"/>
  <c r="L15" i="258"/>
  <c r="K15" i="258"/>
  <c r="M15" i="258"/>
  <c r="G15" i="258"/>
  <c r="D15" i="258"/>
  <c r="L14" i="258"/>
  <c r="K14" i="258"/>
  <c r="M14" i="258" s="1"/>
  <c r="G14" i="258"/>
  <c r="D14" i="258"/>
  <c r="L13" i="258"/>
  <c r="K13" i="258"/>
  <c r="M13" i="258"/>
  <c r="G13" i="258"/>
  <c r="D13" i="258"/>
  <c r="L12" i="258"/>
  <c r="K12" i="258"/>
  <c r="M12" i="258" s="1"/>
  <c r="G12" i="258"/>
  <c r="D12" i="258"/>
  <c r="L11" i="258"/>
  <c r="K11" i="258"/>
  <c r="M11" i="258"/>
  <c r="G11" i="258"/>
  <c r="D11" i="258"/>
  <c r="L10" i="258"/>
  <c r="K10" i="258"/>
  <c r="M10" i="258" s="1"/>
  <c r="G10" i="258"/>
  <c r="D10" i="258"/>
  <c r="L9" i="258"/>
  <c r="K9" i="258"/>
  <c r="M9" i="258"/>
  <c r="G9" i="258"/>
  <c r="D9" i="258"/>
  <c r="L8" i="258"/>
  <c r="K8" i="258"/>
  <c r="M8" i="258" s="1"/>
  <c r="G8" i="258"/>
  <c r="D8" i="258"/>
  <c r="L7" i="258"/>
  <c r="K7" i="258"/>
  <c r="K6" i="258"/>
  <c r="K40" i="258" s="1"/>
  <c r="J7" i="258"/>
  <c r="G7" i="258"/>
  <c r="D7" i="258"/>
  <c r="N48" i="258"/>
  <c r="N49" i="258" s="1"/>
  <c r="N50" i="258" s="1"/>
  <c r="L6" i="258"/>
  <c r="I6" i="258"/>
  <c r="H6" i="258"/>
  <c r="F6" i="258"/>
  <c r="F40" i="258"/>
  <c r="E6" i="258"/>
  <c r="E40" i="258"/>
  <c r="G40" i="258" s="1"/>
  <c r="C6" i="258"/>
  <c r="B6" i="258"/>
  <c r="D56" i="257"/>
  <c r="D55" i="257"/>
  <c r="J45" i="257"/>
  <c r="G45" i="257"/>
  <c r="D45" i="257"/>
  <c r="I44" i="257"/>
  <c r="I7" i="257"/>
  <c r="I29" i="257"/>
  <c r="I40" i="257"/>
  <c r="I6" i="257"/>
  <c r="H44" i="257"/>
  <c r="H7" i="257"/>
  <c r="H6" i="257" s="1"/>
  <c r="H29" i="257"/>
  <c r="H40" i="257"/>
  <c r="F44" i="257"/>
  <c r="F7" i="257"/>
  <c r="L7" i="257" s="1"/>
  <c r="F29" i="257"/>
  <c r="F40" i="257"/>
  <c r="F6" i="257"/>
  <c r="E44" i="257"/>
  <c r="E7" i="257"/>
  <c r="K7" i="257" s="1"/>
  <c r="E29" i="257"/>
  <c r="E40" i="257"/>
  <c r="C44" i="257"/>
  <c r="C29" i="257"/>
  <c r="C40" i="257"/>
  <c r="L40" i="257" s="1"/>
  <c r="B44" i="257"/>
  <c r="B29" i="257"/>
  <c r="B40" i="257"/>
  <c r="B6" i="257" s="1"/>
  <c r="D43" i="257"/>
  <c r="J41" i="257"/>
  <c r="G41" i="257"/>
  <c r="D41" i="257"/>
  <c r="J40" i="257"/>
  <c r="G40" i="257"/>
  <c r="J39" i="257"/>
  <c r="G39" i="257"/>
  <c r="D39" i="257"/>
  <c r="J38" i="257"/>
  <c r="G38" i="257"/>
  <c r="D38" i="257"/>
  <c r="J37" i="257"/>
  <c r="G37" i="257"/>
  <c r="D37" i="257"/>
  <c r="J36" i="257"/>
  <c r="G36" i="257"/>
  <c r="D36" i="257"/>
  <c r="J35" i="257"/>
  <c r="G35" i="257"/>
  <c r="D35" i="257"/>
  <c r="J34" i="257"/>
  <c r="G34" i="257"/>
  <c r="D34" i="257"/>
  <c r="J33" i="257"/>
  <c r="G33" i="257"/>
  <c r="D33" i="257"/>
  <c r="J32" i="257"/>
  <c r="G32" i="257"/>
  <c r="D32" i="257"/>
  <c r="J31" i="257"/>
  <c r="G31" i="257"/>
  <c r="D31" i="257"/>
  <c r="J30" i="257"/>
  <c r="G30" i="257"/>
  <c r="D30" i="257"/>
  <c r="J29" i="257"/>
  <c r="G29" i="257"/>
  <c r="J28" i="257"/>
  <c r="D28" i="257"/>
  <c r="J27" i="257"/>
  <c r="D27" i="257"/>
  <c r="J26" i="257"/>
  <c r="D26" i="257"/>
  <c r="J25" i="257"/>
  <c r="D25" i="257"/>
  <c r="J24" i="257"/>
  <c r="D24" i="257"/>
  <c r="J23" i="257"/>
  <c r="D23" i="257"/>
  <c r="J22" i="257"/>
  <c r="D22" i="257"/>
  <c r="J21" i="257"/>
  <c r="D21" i="257"/>
  <c r="J20" i="257"/>
  <c r="D20" i="257"/>
  <c r="J19" i="257"/>
  <c r="D19" i="257"/>
  <c r="J18" i="257"/>
  <c r="D18" i="257"/>
  <c r="J17" i="257"/>
  <c r="D17" i="257"/>
  <c r="J16" i="257"/>
  <c r="D16" i="257"/>
  <c r="J15" i="257"/>
  <c r="D15" i="257"/>
  <c r="J14" i="257"/>
  <c r="D14" i="257"/>
  <c r="J13" i="257"/>
  <c r="D13" i="257"/>
  <c r="J12" i="257"/>
  <c r="D12" i="257"/>
  <c r="J11" i="257"/>
  <c r="D11" i="257"/>
  <c r="J10" i="257"/>
  <c r="J9" i="257"/>
  <c r="D9" i="257"/>
  <c r="J8" i="257"/>
  <c r="G8" i="257"/>
  <c r="M8" i="257" s="1"/>
  <c r="G7" i="257"/>
  <c r="D40" i="257"/>
  <c r="M40" i="257" s="1"/>
  <c r="G44" i="257"/>
  <c r="D6" i="258"/>
  <c r="J6" i="258"/>
  <c r="M7" i="258"/>
  <c r="M6" i="258" s="1"/>
  <c r="G37" i="258"/>
  <c r="G6" i="259"/>
  <c r="G27" i="259"/>
  <c r="I42" i="259"/>
  <c r="D38" i="259"/>
  <c r="H42" i="259"/>
  <c r="J42" i="259" s="1"/>
  <c r="J7" i="257"/>
  <c r="D44" i="257"/>
  <c r="J44" i="257"/>
  <c r="G6" i="258"/>
  <c r="L26" i="258"/>
  <c r="L40" i="258" s="1"/>
  <c r="J6" i="259"/>
  <c r="G38" i="259"/>
  <c r="G5" i="268"/>
  <c r="H5" i="268" s="1"/>
  <c r="I5" i="268" s="1"/>
  <c r="G6" i="268"/>
  <c r="H6" i="268"/>
  <c r="I6" i="268" s="1"/>
  <c r="E7" i="268"/>
  <c r="G31" i="268"/>
  <c r="H31" i="268" s="1"/>
  <c r="I31" i="268" s="1"/>
  <c r="G32" i="268"/>
  <c r="H32" i="268" s="1"/>
  <c r="I32" i="268" s="1"/>
  <c r="G33" i="268"/>
  <c r="H33" i="268" s="1"/>
  <c r="I33" i="268" s="1"/>
  <c r="G34" i="268"/>
  <c r="H34" i="268" s="1"/>
  <c r="I34" i="268" s="1"/>
  <c r="E35" i="268"/>
  <c r="G38" i="268"/>
  <c r="H38" i="268" s="1"/>
  <c r="I38" i="268" s="1"/>
  <c r="G39" i="268"/>
  <c r="H39" i="268" s="1"/>
  <c r="I39" i="268" s="1"/>
  <c r="G41" i="268"/>
  <c r="H41" i="268" s="1"/>
  <c r="I41" i="268" s="1"/>
  <c r="G42" i="268"/>
  <c r="H42" i="268"/>
  <c r="I42" i="268" s="1"/>
  <c r="E43" i="268"/>
  <c r="G43" i="268" s="1"/>
  <c r="H43" i="268" s="1"/>
  <c r="I43" i="268" s="1"/>
  <c r="E45" i="268"/>
  <c r="K45" i="269" s="1"/>
  <c r="G48" i="268"/>
  <c r="H48" i="268" s="1"/>
  <c r="I48" i="268" s="1"/>
  <c r="G49" i="268"/>
  <c r="H49" i="268" s="1"/>
  <c r="I49" i="268" s="1"/>
  <c r="G50" i="268"/>
  <c r="H50" i="268"/>
  <c r="I50" i="268" s="1"/>
  <c r="G51" i="268"/>
  <c r="H51" i="268" s="1"/>
  <c r="I51" i="268" s="1"/>
  <c r="G52" i="268"/>
  <c r="H52" i="268" s="1"/>
  <c r="I52" i="268" s="1"/>
  <c r="G53" i="268"/>
  <c r="H53" i="268" s="1"/>
  <c r="I53" i="268" s="1"/>
  <c r="G54" i="268"/>
  <c r="H54" i="268"/>
  <c r="I54" i="268" s="1"/>
  <c r="G55" i="268"/>
  <c r="H55" i="268" s="1"/>
  <c r="I55" i="268" s="1"/>
  <c r="G56" i="268"/>
  <c r="H56" i="268" s="1"/>
  <c r="I56" i="268" s="1"/>
  <c r="G57" i="268"/>
  <c r="H57" i="268" s="1"/>
  <c r="I57" i="268" s="1"/>
  <c r="G58" i="268"/>
  <c r="H58" i="268"/>
  <c r="I58" i="268" s="1"/>
  <c r="E59" i="268"/>
  <c r="B100" i="268"/>
  <c r="D100" i="268"/>
  <c r="G73" i="268"/>
  <c r="H73" i="268" s="1"/>
  <c r="I73" i="268" s="1"/>
  <c r="G74" i="268"/>
  <c r="H74" i="268" s="1"/>
  <c r="I74" i="268" s="1"/>
  <c r="G75" i="268"/>
  <c r="H75" i="268"/>
  <c r="I75" i="268" s="1"/>
  <c r="G76" i="268"/>
  <c r="H76" i="268" s="1"/>
  <c r="I76" i="268" s="1"/>
  <c r="G77" i="268"/>
  <c r="H77" i="268" s="1"/>
  <c r="I77" i="268" s="1"/>
  <c r="G78" i="268"/>
  <c r="H78" i="268" s="1"/>
  <c r="I78" i="268" s="1"/>
  <c r="G79" i="268"/>
  <c r="H79" i="268"/>
  <c r="I79" i="268" s="1"/>
  <c r="G80" i="268"/>
  <c r="H80" i="268" s="1"/>
  <c r="I80" i="268" s="1"/>
  <c r="G81" i="268"/>
  <c r="H81" i="268" s="1"/>
  <c r="I81" i="268" s="1"/>
  <c r="G82" i="268"/>
  <c r="H82" i="268" s="1"/>
  <c r="I82" i="268" s="1"/>
  <c r="G83" i="268"/>
  <c r="H83" i="268"/>
  <c r="I83" i="268" s="1"/>
  <c r="G84" i="268"/>
  <c r="H84" i="268" s="1"/>
  <c r="I84" i="268" s="1"/>
  <c r="G85" i="268"/>
  <c r="H85" i="268" s="1"/>
  <c r="I85" i="268" s="1"/>
  <c r="G86" i="268"/>
  <c r="H86" i="268" s="1"/>
  <c r="I86" i="268" s="1"/>
  <c r="G88" i="268"/>
  <c r="H88" i="268" s="1"/>
  <c r="I88" i="268" s="1"/>
  <c r="G89" i="268"/>
  <c r="H89" i="268" s="1"/>
  <c r="I89" i="268" s="1"/>
  <c r="G90" i="268"/>
  <c r="H90" i="268" s="1"/>
  <c r="I90" i="268" s="1"/>
  <c r="I98" i="268"/>
  <c r="K9" i="269"/>
  <c r="K13" i="269"/>
  <c r="K17" i="269"/>
  <c r="K21" i="269"/>
  <c r="K25" i="269"/>
  <c r="K29" i="269"/>
  <c r="K33" i="269"/>
  <c r="K51" i="269"/>
  <c r="K55" i="269"/>
  <c r="K63" i="269"/>
  <c r="K67" i="269"/>
  <c r="K71" i="269"/>
  <c r="G69" i="268"/>
  <c r="H69" i="268"/>
  <c r="I69" i="268" s="1"/>
  <c r="C100" i="268"/>
  <c r="E72" i="268"/>
  <c r="I87" i="268"/>
  <c r="K11" i="269"/>
  <c r="K15" i="269"/>
  <c r="K19" i="269"/>
  <c r="K23" i="269"/>
  <c r="K27" i="269"/>
  <c r="K31" i="269"/>
  <c r="K38" i="269"/>
  <c r="K49" i="269"/>
  <c r="K53" i="269"/>
  <c r="K57" i="269"/>
  <c r="K61" i="269"/>
  <c r="K65" i="269"/>
  <c r="K69" i="269"/>
  <c r="G91" i="268"/>
  <c r="H91" i="268" s="1"/>
  <c r="I91" i="268" s="1"/>
  <c r="G92" i="268"/>
  <c r="H92" i="268" s="1"/>
  <c r="I92" i="268" s="1"/>
  <c r="G93" i="268"/>
  <c r="H93" i="268" s="1"/>
  <c r="I93" i="268" s="1"/>
  <c r="G94" i="268"/>
  <c r="H94" i="268"/>
  <c r="I94" i="268" s="1"/>
  <c r="G95" i="268"/>
  <c r="H95" i="268" s="1"/>
  <c r="I95" i="268" s="1"/>
  <c r="G96" i="268"/>
  <c r="H96" i="268" s="1"/>
  <c r="I96" i="268" s="1"/>
  <c r="G97" i="268"/>
  <c r="H97" i="268" s="1"/>
  <c r="I97" i="268" s="1"/>
  <c r="K6" i="269"/>
  <c r="K8" i="269"/>
  <c r="K10" i="269"/>
  <c r="K12" i="269"/>
  <c r="K14" i="269"/>
  <c r="K16" i="269"/>
  <c r="K18" i="269"/>
  <c r="K20" i="269"/>
  <c r="K22" i="269"/>
  <c r="K24" i="269"/>
  <c r="K26" i="269"/>
  <c r="K28" i="269"/>
  <c r="K32" i="269"/>
  <c r="K34" i="269"/>
  <c r="K36" i="269"/>
  <c r="K39" i="269"/>
  <c r="K44" i="269"/>
  <c r="K48" i="269"/>
  <c r="K50" i="269"/>
  <c r="K52" i="269"/>
  <c r="K54" i="269"/>
  <c r="K56" i="269"/>
  <c r="K58" i="269"/>
  <c r="K60" i="269"/>
  <c r="K62" i="269"/>
  <c r="K64" i="269"/>
  <c r="K66" i="269"/>
  <c r="K68" i="269"/>
  <c r="K70" i="269"/>
  <c r="B100" i="269"/>
  <c r="H74" i="269"/>
  <c r="I74" i="269"/>
  <c r="J74" i="269" s="1"/>
  <c r="K74" i="269"/>
  <c r="H76" i="269"/>
  <c r="I76" i="269"/>
  <c r="J76" i="269" s="1"/>
  <c r="K76" i="269"/>
  <c r="H78" i="269"/>
  <c r="I78" i="269"/>
  <c r="J78" i="269" s="1"/>
  <c r="K78" i="269"/>
  <c r="H80" i="269"/>
  <c r="I80" i="269"/>
  <c r="J80" i="269" s="1"/>
  <c r="K80" i="269"/>
  <c r="K83" i="269"/>
  <c r="K87" i="269"/>
  <c r="K91" i="269"/>
  <c r="H6" i="269"/>
  <c r="I6" i="269" s="1"/>
  <c r="J6" i="269" s="1"/>
  <c r="F7" i="269"/>
  <c r="H8" i="269"/>
  <c r="I8" i="269" s="1"/>
  <c r="J8" i="269" s="1"/>
  <c r="H10" i="269"/>
  <c r="I10" i="269"/>
  <c r="J10" i="269" s="1"/>
  <c r="H12" i="269"/>
  <c r="I12" i="269" s="1"/>
  <c r="J12" i="269" s="1"/>
  <c r="H14" i="269"/>
  <c r="I14" i="269"/>
  <c r="J14" i="269" s="1"/>
  <c r="H16" i="269"/>
  <c r="I16" i="269" s="1"/>
  <c r="J16" i="269" s="1"/>
  <c r="H18" i="269"/>
  <c r="I18" i="269"/>
  <c r="J18" i="269" s="1"/>
  <c r="H20" i="269"/>
  <c r="I20" i="269" s="1"/>
  <c r="J20" i="269" s="1"/>
  <c r="H22" i="269"/>
  <c r="I22" i="269"/>
  <c r="J22" i="269" s="1"/>
  <c r="H24" i="269"/>
  <c r="I24" i="269" s="1"/>
  <c r="J24" i="269" s="1"/>
  <c r="H26" i="269"/>
  <c r="I26" i="269"/>
  <c r="J26" i="269" s="1"/>
  <c r="H28" i="269"/>
  <c r="I28" i="269" s="1"/>
  <c r="J28" i="269" s="1"/>
  <c r="H32" i="269"/>
  <c r="I32" i="269"/>
  <c r="J32" i="269" s="1"/>
  <c r="H34" i="269"/>
  <c r="I34" i="269" s="1"/>
  <c r="J34" i="269" s="1"/>
  <c r="F35" i="269"/>
  <c r="H36" i="269"/>
  <c r="I36" i="269" s="1"/>
  <c r="J36" i="269"/>
  <c r="H39" i="269"/>
  <c r="I39" i="269"/>
  <c r="J39" i="269" s="1"/>
  <c r="F43" i="269"/>
  <c r="H43" i="269" s="1"/>
  <c r="I43" i="269"/>
  <c r="H44" i="269"/>
  <c r="I44" i="269"/>
  <c r="J44" i="269" s="1"/>
  <c r="F47" i="269"/>
  <c r="H48" i="269"/>
  <c r="I48" i="269"/>
  <c r="J48" i="269" s="1"/>
  <c r="H50" i="269"/>
  <c r="I50" i="269" s="1"/>
  <c r="J50" i="269" s="1"/>
  <c r="H52" i="269"/>
  <c r="I52" i="269" s="1"/>
  <c r="J52" i="269" s="1"/>
  <c r="H54" i="269"/>
  <c r="I54" i="269"/>
  <c r="J54" i="269" s="1"/>
  <c r="H56" i="269"/>
  <c r="I56" i="269" s="1"/>
  <c r="J56" i="269" s="1"/>
  <c r="H58" i="269"/>
  <c r="I58" i="269"/>
  <c r="J58" i="269" s="1"/>
  <c r="F59" i="269"/>
  <c r="H60" i="269"/>
  <c r="I60" i="269"/>
  <c r="J60" i="269" s="1"/>
  <c r="H62" i="269"/>
  <c r="I62" i="269" s="1"/>
  <c r="J62" i="269" s="1"/>
  <c r="H64" i="269"/>
  <c r="I64" i="269"/>
  <c r="J64" i="269" s="1"/>
  <c r="H66" i="269"/>
  <c r="I66" i="269" s="1"/>
  <c r="J66" i="269" s="1"/>
  <c r="H68" i="269"/>
  <c r="I68" i="269"/>
  <c r="J68" i="269" s="1"/>
  <c r="H70" i="269"/>
  <c r="I70" i="269" s="1"/>
  <c r="J70" i="269" s="1"/>
  <c r="C100" i="269"/>
  <c r="E100" i="269"/>
  <c r="K73" i="269"/>
  <c r="K75" i="269"/>
  <c r="K77" i="269"/>
  <c r="K79" i="269"/>
  <c r="K81" i="269"/>
  <c r="K85" i="269"/>
  <c r="K89" i="269"/>
  <c r="K93" i="269"/>
  <c r="K82" i="269"/>
  <c r="K84" i="269"/>
  <c r="K86" i="269"/>
  <c r="K88" i="269"/>
  <c r="K90" i="269"/>
  <c r="K92" i="269"/>
  <c r="K94" i="269"/>
  <c r="K96" i="269"/>
  <c r="K98" i="269"/>
  <c r="H82" i="269"/>
  <c r="I82" i="269" s="1"/>
  <c r="J82" i="269" s="1"/>
  <c r="H84" i="269"/>
  <c r="I84" i="269"/>
  <c r="J84" i="269" s="1"/>
  <c r="H86" i="269"/>
  <c r="I86" i="269" s="1"/>
  <c r="J86" i="269" s="1"/>
  <c r="H88" i="269"/>
  <c r="I88" i="269"/>
  <c r="J88" i="269" s="1"/>
  <c r="H90" i="269"/>
  <c r="I90" i="269" s="1"/>
  <c r="J90" i="269" s="1"/>
  <c r="H92" i="269"/>
  <c r="I92" i="269"/>
  <c r="J92" i="269" s="1"/>
  <c r="H94" i="269"/>
  <c r="I94" i="269" s="1"/>
  <c r="J94" i="269" s="1"/>
  <c r="H96" i="269"/>
  <c r="I96" i="269"/>
  <c r="J96" i="269" s="1"/>
  <c r="H98" i="269"/>
  <c r="I98" i="269" s="1"/>
  <c r="J98" i="269" s="1"/>
  <c r="K59" i="269"/>
  <c r="K35" i="269"/>
  <c r="K7" i="269"/>
  <c r="H59" i="269"/>
  <c r="I59" i="269" s="1"/>
  <c r="J59" i="269" s="1"/>
  <c r="H7" i="269"/>
  <c r="I7" i="269"/>
  <c r="J7" i="269" s="1"/>
  <c r="G59" i="268"/>
  <c r="H59" i="268" s="1"/>
  <c r="I59" i="268" s="1"/>
  <c r="K47" i="269"/>
  <c r="K43" i="269"/>
  <c r="J43" i="269"/>
  <c r="H47" i="269"/>
  <c r="I47" i="269" s="1"/>
  <c r="J47" i="269" s="1"/>
  <c r="H35" i="269"/>
  <c r="I35" i="269"/>
  <c r="J35" i="269" s="1"/>
  <c r="G72" i="268"/>
  <c r="H72" i="268" s="1"/>
  <c r="I72" i="268" s="1"/>
  <c r="G35" i="268"/>
  <c r="H35" i="268" s="1"/>
  <c r="I35" i="268" s="1"/>
  <c r="G7" i="268"/>
  <c r="H7" i="268"/>
  <c r="I7" i="268" s="1"/>
  <c r="C106" i="269" l="1"/>
  <c r="C107" i="269" s="1"/>
  <c r="C108" i="269" s="1"/>
  <c r="E106" i="269"/>
  <c r="E107" i="269" s="1"/>
  <c r="E108" i="269" s="1"/>
  <c r="J11" i="269"/>
  <c r="J15" i="269"/>
  <c r="J19" i="269"/>
  <c r="J23" i="269"/>
  <c r="J27" i="269"/>
  <c r="F30" i="269"/>
  <c r="J31" i="269"/>
  <c r="J38" i="269"/>
  <c r="J49" i="269"/>
  <c r="J53" i="269"/>
  <c r="J57" i="269"/>
  <c r="J65" i="269"/>
  <c r="J69" i="269"/>
  <c r="F72" i="269"/>
  <c r="J73" i="269"/>
  <c r="J77" i="269"/>
  <c r="J81" i="269"/>
  <c r="J85" i="269"/>
  <c r="J89" i="269"/>
  <c r="J93" i="269"/>
  <c r="F4" i="269"/>
  <c r="B106" i="269"/>
  <c r="B107" i="269" s="1"/>
  <c r="B108" i="269" s="1"/>
  <c r="D100" i="269"/>
  <c r="D106" i="269"/>
  <c r="D107" i="269" s="1"/>
  <c r="D108" i="269" s="1"/>
  <c r="J9" i="269"/>
  <c r="J13" i="269"/>
  <c r="J17" i="269"/>
  <c r="J29" i="269"/>
  <c r="J33" i="269"/>
  <c r="J51" i="269"/>
  <c r="J55" i="269"/>
  <c r="J63" i="269"/>
  <c r="J67" i="269"/>
  <c r="J71" i="269"/>
  <c r="J75" i="269"/>
  <c r="J79" i="269"/>
  <c r="J83" i="269"/>
  <c r="J87" i="269"/>
  <c r="J91" i="269"/>
  <c r="J95" i="269"/>
  <c r="J99" i="269"/>
  <c r="C106" i="268"/>
  <c r="C107" i="268" s="1"/>
  <c r="C108" i="268" s="1"/>
  <c r="E30" i="268"/>
  <c r="K30" i="269" s="1"/>
  <c r="E4" i="268"/>
  <c r="B106" i="268"/>
  <c r="B107" i="268" s="1"/>
  <c r="B108" i="268" s="1"/>
  <c r="G4" i="268"/>
  <c r="H4" i="268" s="1"/>
  <c r="D106" i="268"/>
  <c r="D107" i="268" s="1"/>
  <c r="D108" i="268" s="1"/>
  <c r="G30" i="268"/>
  <c r="H30" i="268" s="1"/>
  <c r="M6" i="259"/>
  <c r="M38" i="259"/>
  <c r="J48" i="259"/>
  <c r="J49" i="259" s="1"/>
  <c r="J50" i="259" s="1"/>
  <c r="N6" i="259"/>
  <c r="O6" i="259" s="1"/>
  <c r="P6" i="259" s="1"/>
  <c r="H48" i="259"/>
  <c r="H49" i="259" s="1"/>
  <c r="H50" i="259" s="1"/>
  <c r="K48" i="259"/>
  <c r="K49" i="259" s="1"/>
  <c r="K50" i="259" s="1"/>
  <c r="N8" i="259"/>
  <c r="O8" i="259" s="1"/>
  <c r="P8" i="259" s="1"/>
  <c r="N9" i="259"/>
  <c r="O9" i="259" s="1"/>
  <c r="P9" i="259" s="1"/>
  <c r="N10" i="259"/>
  <c r="O10" i="259" s="1"/>
  <c r="P10" i="259" s="1"/>
  <c r="N11" i="259"/>
  <c r="O11" i="259" s="1"/>
  <c r="P11" i="259" s="1"/>
  <c r="N12" i="259"/>
  <c r="O12" i="259" s="1"/>
  <c r="P12" i="259" s="1"/>
  <c r="N13" i="259"/>
  <c r="O13" i="259" s="1"/>
  <c r="P13" i="259" s="1"/>
  <c r="N14" i="259"/>
  <c r="O14" i="259" s="1"/>
  <c r="P14" i="259" s="1"/>
  <c r="N15" i="259"/>
  <c r="O15" i="259" s="1"/>
  <c r="P15" i="259" s="1"/>
  <c r="N16" i="259"/>
  <c r="O16" i="259" s="1"/>
  <c r="P16" i="259" s="1"/>
  <c r="N17" i="259"/>
  <c r="O17" i="259" s="1"/>
  <c r="P17" i="259" s="1"/>
  <c r="N18" i="259"/>
  <c r="O18" i="259" s="1"/>
  <c r="P18" i="259" s="1"/>
  <c r="N19" i="259"/>
  <c r="O19" i="259" s="1"/>
  <c r="P19" i="259" s="1"/>
  <c r="N20" i="259"/>
  <c r="O20" i="259" s="1"/>
  <c r="P20" i="259" s="1"/>
  <c r="N21" i="259"/>
  <c r="O21" i="259" s="1"/>
  <c r="P21" i="259" s="1"/>
  <c r="N22" i="259"/>
  <c r="O22" i="259" s="1"/>
  <c r="P22" i="259" s="1"/>
  <c r="N23" i="259"/>
  <c r="O23" i="259" s="1"/>
  <c r="P23" i="259" s="1"/>
  <c r="N24" i="259"/>
  <c r="O24" i="259" s="1"/>
  <c r="P24" i="259" s="1"/>
  <c r="N25" i="259"/>
  <c r="O25" i="259" s="1"/>
  <c r="P25" i="259" s="1"/>
  <c r="N26" i="259"/>
  <c r="O26" i="259" s="1"/>
  <c r="P26" i="259" s="1"/>
  <c r="B42" i="259"/>
  <c r="N41" i="259"/>
  <c r="O41" i="259" s="1"/>
  <c r="P41" i="259" s="1"/>
  <c r="D27" i="259"/>
  <c r="N27" i="259" s="1"/>
  <c r="O27" i="259" s="1"/>
  <c r="P27" i="259" s="1"/>
  <c r="D6" i="259"/>
  <c r="E42" i="259"/>
  <c r="G42" i="259" s="1"/>
  <c r="G48" i="259" s="1"/>
  <c r="G49" i="259" s="1"/>
  <c r="G50" i="259" s="1"/>
  <c r="C48" i="259"/>
  <c r="C49" i="259" s="1"/>
  <c r="C50" i="259" s="1"/>
  <c r="F48" i="259"/>
  <c r="F49" i="259" s="1"/>
  <c r="F50" i="259" s="1"/>
  <c r="I48" i="259"/>
  <c r="I49" i="259" s="1"/>
  <c r="I50" i="259" s="1"/>
  <c r="L48" i="259"/>
  <c r="L49" i="259" s="1"/>
  <c r="L50" i="259" s="1"/>
  <c r="N29" i="259"/>
  <c r="O29" i="259" s="1"/>
  <c r="P29" i="259" s="1"/>
  <c r="N30" i="259"/>
  <c r="O30" i="259" s="1"/>
  <c r="P30" i="259" s="1"/>
  <c r="N31" i="259"/>
  <c r="O31" i="259" s="1"/>
  <c r="P31" i="259" s="1"/>
  <c r="N32" i="259"/>
  <c r="O32" i="259" s="1"/>
  <c r="P32" i="259" s="1"/>
  <c r="N33" i="259"/>
  <c r="O33" i="259" s="1"/>
  <c r="P33" i="259" s="1"/>
  <c r="N34" i="259"/>
  <c r="O34" i="259" s="1"/>
  <c r="P34" i="259" s="1"/>
  <c r="N35" i="259"/>
  <c r="O35" i="259" s="1"/>
  <c r="P35" i="259" s="1"/>
  <c r="N36" i="259"/>
  <c r="O36" i="259" s="1"/>
  <c r="P36" i="259" s="1"/>
  <c r="N37" i="259"/>
  <c r="O37" i="259" s="1"/>
  <c r="P37" i="259" s="1"/>
  <c r="N38" i="259"/>
  <c r="O38" i="259" s="1"/>
  <c r="P38" i="259" s="1"/>
  <c r="N39" i="259"/>
  <c r="O39" i="259" s="1"/>
  <c r="P39" i="259" s="1"/>
  <c r="N40" i="259"/>
  <c r="O40" i="259" s="1"/>
  <c r="P40" i="259" s="1"/>
  <c r="M40" i="258"/>
  <c r="M48" i="258" s="1"/>
  <c r="M49" i="258" s="1"/>
  <c r="M50" i="258" s="1"/>
  <c r="B48" i="258"/>
  <c r="B49" i="258" s="1"/>
  <c r="B50" i="258" s="1"/>
  <c r="H48" i="258"/>
  <c r="H49" i="258" s="1"/>
  <c r="H50" i="258" s="1"/>
  <c r="D37" i="258"/>
  <c r="G48" i="258"/>
  <c r="G49" i="258" s="1"/>
  <c r="G50" i="258" s="1"/>
  <c r="B40" i="258"/>
  <c r="C40" i="258"/>
  <c r="C48" i="258" s="1"/>
  <c r="C49" i="258" s="1"/>
  <c r="C50" i="258" s="1"/>
  <c r="E48" i="258"/>
  <c r="E49" i="258" s="1"/>
  <c r="E50" i="258" s="1"/>
  <c r="F48" i="258"/>
  <c r="F49" i="258" s="1"/>
  <c r="F50" i="258" s="1"/>
  <c r="H40" i="258"/>
  <c r="I40" i="258"/>
  <c r="I48" i="258" s="1"/>
  <c r="I49" i="258" s="1"/>
  <c r="I50" i="258" s="1"/>
  <c r="L48" i="258"/>
  <c r="L49" i="258" s="1"/>
  <c r="L50" i="258" s="1"/>
  <c r="K48" i="258"/>
  <c r="K49" i="258" s="1"/>
  <c r="K50" i="258" s="1"/>
  <c r="J6" i="257"/>
  <c r="M44" i="257"/>
  <c r="M11" i="257"/>
  <c r="O11" i="257" s="1"/>
  <c r="P11" i="257" s="1"/>
  <c r="Q11" i="257" s="1"/>
  <c r="O12" i="257"/>
  <c r="P12" i="257" s="1"/>
  <c r="Q12" i="257" s="1"/>
  <c r="M12" i="257"/>
  <c r="O13" i="257"/>
  <c r="P13" i="257" s="1"/>
  <c r="Q13" i="257" s="1"/>
  <c r="M13" i="257"/>
  <c r="M14" i="257"/>
  <c r="O14" i="257" s="1"/>
  <c r="P14" i="257" s="1"/>
  <c r="Q14" i="257" s="1"/>
  <c r="M15" i="257"/>
  <c r="O15" i="257" s="1"/>
  <c r="P15" i="257" s="1"/>
  <c r="Q15" i="257" s="1"/>
  <c r="O16" i="257"/>
  <c r="P16" i="257" s="1"/>
  <c r="Q16" i="257" s="1"/>
  <c r="M16" i="257"/>
  <c r="O17" i="257"/>
  <c r="P17" i="257" s="1"/>
  <c r="Q17" i="257" s="1"/>
  <c r="M17" i="257"/>
  <c r="O18" i="257"/>
  <c r="P18" i="257" s="1"/>
  <c r="Q18" i="257" s="1"/>
  <c r="M18" i="257"/>
  <c r="M19" i="257"/>
  <c r="O19" i="257" s="1"/>
  <c r="P19" i="257" s="1"/>
  <c r="Q19" i="257" s="1"/>
  <c r="O20" i="257"/>
  <c r="P20" i="257" s="1"/>
  <c r="Q20" i="257" s="1"/>
  <c r="M20" i="257"/>
  <c r="O21" i="257"/>
  <c r="P21" i="257" s="1"/>
  <c r="Q21" i="257" s="1"/>
  <c r="M21" i="257"/>
  <c r="M22" i="257"/>
  <c r="O22" i="257" s="1"/>
  <c r="P22" i="257" s="1"/>
  <c r="Q22" i="257" s="1"/>
  <c r="M23" i="257"/>
  <c r="O23" i="257" s="1"/>
  <c r="P23" i="257" s="1"/>
  <c r="Q23" i="257" s="1"/>
  <c r="O24" i="257"/>
  <c r="P24" i="257" s="1"/>
  <c r="Q24" i="257" s="1"/>
  <c r="M24" i="257"/>
  <c r="O25" i="257"/>
  <c r="P25" i="257" s="1"/>
  <c r="Q25" i="257" s="1"/>
  <c r="M25" i="257"/>
  <c r="O26" i="257"/>
  <c r="P26" i="257" s="1"/>
  <c r="Q26" i="257" s="1"/>
  <c r="M26" i="257"/>
  <c r="M27" i="257"/>
  <c r="O27" i="257" s="1"/>
  <c r="P27" i="257" s="1"/>
  <c r="Q27" i="257" s="1"/>
  <c r="O28" i="257"/>
  <c r="P28" i="257" s="1"/>
  <c r="Q28" i="257" s="1"/>
  <c r="M28" i="257"/>
  <c r="O30" i="257"/>
  <c r="P30" i="257" s="1"/>
  <c r="Q30" i="257" s="1"/>
  <c r="M30" i="257"/>
  <c r="O32" i="257"/>
  <c r="P32" i="257" s="1"/>
  <c r="Q32" i="257" s="1"/>
  <c r="M32" i="257"/>
  <c r="O34" i="257"/>
  <c r="P34" i="257" s="1"/>
  <c r="Q34" i="257" s="1"/>
  <c r="M34" i="257"/>
  <c r="O36" i="257"/>
  <c r="P36" i="257" s="1"/>
  <c r="Q36" i="257" s="1"/>
  <c r="M36" i="257"/>
  <c r="O38" i="257"/>
  <c r="P38" i="257" s="1"/>
  <c r="Q38" i="257" s="1"/>
  <c r="M38" i="257"/>
  <c r="O41" i="257"/>
  <c r="P41" i="257" s="1"/>
  <c r="Q41" i="257" s="1"/>
  <c r="M41" i="257"/>
  <c r="K29" i="257"/>
  <c r="C6" i="257"/>
  <c r="D29" i="257"/>
  <c r="M29" i="257" s="1"/>
  <c r="L29" i="257"/>
  <c r="O29" i="257" s="1"/>
  <c r="P29" i="257" s="1"/>
  <c r="Q29" i="257" s="1"/>
  <c r="E6" i="257"/>
  <c r="K6" i="257" s="1"/>
  <c r="E57" i="257"/>
  <c r="G57" i="257" s="1"/>
  <c r="H57" i="257"/>
  <c r="H65" i="257" s="1"/>
  <c r="H66" i="257" s="1"/>
  <c r="H67" i="257" s="1"/>
  <c r="O45" i="257"/>
  <c r="P45" i="257" s="1"/>
  <c r="Q45" i="257" s="1"/>
  <c r="M45" i="257"/>
  <c r="O56" i="257"/>
  <c r="P56" i="257" s="1"/>
  <c r="Q56" i="257" s="1"/>
  <c r="M56" i="257"/>
  <c r="M10" i="257"/>
  <c r="O10" i="257" s="1"/>
  <c r="P10" i="257" s="1"/>
  <c r="Q10" i="257" s="1"/>
  <c r="M7" i="257"/>
  <c r="O7" i="257"/>
  <c r="P7" i="257" s="1"/>
  <c r="Q7" i="257" s="1"/>
  <c r="M9" i="257"/>
  <c r="O9" i="257" s="1"/>
  <c r="P9" i="257" s="1"/>
  <c r="Q9" i="257" s="1"/>
  <c r="M31" i="257"/>
  <c r="O31" i="257"/>
  <c r="P31" i="257" s="1"/>
  <c r="Q31" i="257" s="1"/>
  <c r="M33" i="257"/>
  <c r="O33" i="257" s="1"/>
  <c r="P33" i="257" s="1"/>
  <c r="Q33" i="257" s="1"/>
  <c r="M35" i="257"/>
  <c r="O35" i="257"/>
  <c r="P35" i="257" s="1"/>
  <c r="Q35" i="257" s="1"/>
  <c r="M37" i="257"/>
  <c r="O37" i="257" s="1"/>
  <c r="P37" i="257" s="1"/>
  <c r="Q37" i="257" s="1"/>
  <c r="M39" i="257"/>
  <c r="O39" i="257"/>
  <c r="P39" i="257" s="1"/>
  <c r="Q39" i="257" s="1"/>
  <c r="M43" i="257"/>
  <c r="O43" i="257"/>
  <c r="P43" i="257" s="1"/>
  <c r="Q43" i="257" s="1"/>
  <c r="K40" i="257"/>
  <c r="O40" i="257" s="1"/>
  <c r="P40" i="257" s="1"/>
  <c r="Q40" i="257" s="1"/>
  <c r="B57" i="257"/>
  <c r="B65" i="257" s="1"/>
  <c r="B66" i="257" s="1"/>
  <c r="B67" i="257" s="1"/>
  <c r="O44" i="257"/>
  <c r="P44" i="257" s="1"/>
  <c r="Q44" i="257" s="1"/>
  <c r="K44" i="257"/>
  <c r="C57" i="257"/>
  <c r="L57" i="257" s="1"/>
  <c r="L44" i="257"/>
  <c r="F65" i="257"/>
  <c r="F66" i="257" s="1"/>
  <c r="F67" i="257" s="1"/>
  <c r="F57" i="257"/>
  <c r="I65" i="257"/>
  <c r="I66" i="257" s="1"/>
  <c r="I67" i="257" s="1"/>
  <c r="I57" i="257"/>
  <c r="M55" i="257"/>
  <c r="O55" i="257" s="1"/>
  <c r="P55" i="257" s="1"/>
  <c r="Q55" i="257" s="1"/>
  <c r="O8" i="257"/>
  <c r="P8" i="257" s="1"/>
  <c r="Q8" i="257" s="1"/>
  <c r="D57" i="257"/>
  <c r="J57" i="257"/>
  <c r="H4" i="269"/>
  <c r="I4" i="269" s="1"/>
  <c r="J4" i="269" s="1"/>
  <c r="F100" i="269"/>
  <c r="K5" i="269"/>
  <c r="J5" i="269"/>
  <c r="E100" i="268"/>
  <c r="K4" i="269"/>
  <c r="I30" i="268"/>
  <c r="G47" i="268"/>
  <c r="H47" i="268" s="1"/>
  <c r="I47" i="268" s="1"/>
  <c r="I99" i="268"/>
  <c r="I8" i="268"/>
  <c r="I9" i="268"/>
  <c r="I10" i="268"/>
  <c r="I11" i="268"/>
  <c r="I12" i="268"/>
  <c r="I13" i="268"/>
  <c r="I14" i="268"/>
  <c r="I15" i="268"/>
  <c r="I16" i="268"/>
  <c r="I17" i="268"/>
  <c r="I18" i="268"/>
  <c r="I19" i="268"/>
  <c r="I20" i="268"/>
  <c r="I21" i="268"/>
  <c r="I22" i="268"/>
  <c r="I23" i="268"/>
  <c r="I24" i="268"/>
  <c r="I25" i="268"/>
  <c r="I26" i="268"/>
  <c r="I27" i="268"/>
  <c r="I28" i="268"/>
  <c r="I29" i="268"/>
  <c r="I60" i="268"/>
  <c r="I61" i="268"/>
  <c r="I62" i="268"/>
  <c r="I63" i="268"/>
  <c r="H72" i="269" l="1"/>
  <c r="I72" i="269" s="1"/>
  <c r="J72" i="269" s="1"/>
  <c r="K72" i="269"/>
  <c r="H30" i="269"/>
  <c r="I30" i="269" s="1"/>
  <c r="J30" i="269" s="1"/>
  <c r="F106" i="269"/>
  <c r="F107" i="269" s="1"/>
  <c r="F108" i="269" s="1"/>
  <c r="E106" i="268"/>
  <c r="E107" i="268" s="1"/>
  <c r="E108" i="268" s="1"/>
  <c r="I4" i="268"/>
  <c r="D42" i="259"/>
  <c r="N42" i="259" s="1"/>
  <c r="O42" i="259" s="1"/>
  <c r="P42" i="259" s="1"/>
  <c r="E48" i="259"/>
  <c r="E49" i="259" s="1"/>
  <c r="E50" i="259" s="1"/>
  <c r="M48" i="259"/>
  <c r="M49" i="259" s="1"/>
  <c r="M50" i="259" s="1"/>
  <c r="B48" i="259"/>
  <c r="B49" i="259" s="1"/>
  <c r="B50" i="259" s="1"/>
  <c r="M42" i="259"/>
  <c r="J40" i="258"/>
  <c r="J48" i="258" s="1"/>
  <c r="J49" i="258" s="1"/>
  <c r="J50" i="258" s="1"/>
  <c r="D40" i="258"/>
  <c r="D48" i="258" s="1"/>
  <c r="D49" i="258" s="1"/>
  <c r="D50" i="258" s="1"/>
  <c r="M57" i="257"/>
  <c r="L6" i="257"/>
  <c r="L65" i="257" s="1"/>
  <c r="L66" i="257" s="1"/>
  <c r="L67" i="257" s="1"/>
  <c r="D6" i="257"/>
  <c r="C65" i="257"/>
  <c r="C66" i="257" s="1"/>
  <c r="C67" i="257" s="1"/>
  <c r="O57" i="257"/>
  <c r="P57" i="257" s="1"/>
  <c r="Q57" i="257" s="1"/>
  <c r="K57" i="257"/>
  <c r="K65" i="257" s="1"/>
  <c r="K66" i="257" s="1"/>
  <c r="K67" i="257" s="1"/>
  <c r="E65" i="257"/>
  <c r="E66" i="257" s="1"/>
  <c r="E67" i="257" s="1"/>
  <c r="G6" i="257"/>
  <c r="G65" i="257" s="1"/>
  <c r="G66" i="257" s="1"/>
  <c r="G67" i="257" s="1"/>
  <c r="J65" i="257"/>
  <c r="J66" i="257" s="1"/>
  <c r="J67" i="257" s="1"/>
  <c r="H100" i="269"/>
  <c r="I100" i="269" s="1"/>
  <c r="J100" i="269" s="1"/>
  <c r="G100" i="268"/>
  <c r="H100" i="268" s="1"/>
  <c r="I100" i="268" s="1"/>
  <c r="K100" i="269"/>
  <c r="D48" i="259" l="1"/>
  <c r="D49" i="259" s="1"/>
  <c r="D50" i="259" s="1"/>
  <c r="D65" i="257"/>
  <c r="D66" i="257" s="1"/>
  <c r="D67" i="257" s="1"/>
  <c r="M6" i="257"/>
  <c r="M65" i="257" l="1"/>
  <c r="M66" i="257" s="1"/>
  <c r="M67" i="257" s="1"/>
  <c r="O6" i="257"/>
  <c r="P6" i="257" s="1"/>
  <c r="Q6" i="257" s="1"/>
</calcChain>
</file>

<file path=xl/sharedStrings.xml><?xml version="1.0" encoding="utf-8"?>
<sst xmlns="http://schemas.openxmlformats.org/spreadsheetml/2006/main" count="403" uniqueCount="157">
  <si>
    <t>Total</t>
  </si>
  <si>
    <t>M</t>
  </si>
  <si>
    <t>H</t>
  </si>
  <si>
    <t>UAEM</t>
  </si>
  <si>
    <t>Plantel de la Escuela Preparatoria</t>
  </si>
  <si>
    <t>Nezahualcóyotl</t>
  </si>
  <si>
    <t>Texcoco</t>
  </si>
  <si>
    <t>Facultad</t>
  </si>
  <si>
    <t>Arquitectura y Diseño</t>
  </si>
  <si>
    <t>Ciencias Agrícolas</t>
  </si>
  <si>
    <t>Ciencias de la Conducta</t>
  </si>
  <si>
    <t>Ciencias Políticas y Sociales</t>
  </si>
  <si>
    <t>Contaduría y Administración</t>
  </si>
  <si>
    <t>Derecho</t>
  </si>
  <si>
    <t>Ingeniería</t>
  </si>
  <si>
    <t>Humanidades</t>
  </si>
  <si>
    <t>Lenguas</t>
  </si>
  <si>
    <t>Medicina</t>
  </si>
  <si>
    <t>Turismo y Gastronomía</t>
  </si>
  <si>
    <t>Centro universitario UAEM</t>
  </si>
  <si>
    <t>Atlacomulco</t>
  </si>
  <si>
    <t>Temascaltepec</t>
  </si>
  <si>
    <t>Valle de Chalco</t>
  </si>
  <si>
    <t>Valle de Teotihuacán</t>
  </si>
  <si>
    <t>Unidad académica profesional</t>
  </si>
  <si>
    <t>Tianguistenco</t>
  </si>
  <si>
    <t>Fuente: Secretaría de Extensión y Vinculación, UAEM.</t>
  </si>
  <si>
    <t>Dr. Pablo González Casanova</t>
  </si>
  <si>
    <t>Antropología</t>
  </si>
  <si>
    <t>Artes</t>
  </si>
  <si>
    <t>Ciencias</t>
  </si>
  <si>
    <t>Economía</t>
  </si>
  <si>
    <t>Enfermería y Obstetricia*</t>
  </si>
  <si>
    <t>Geografía</t>
  </si>
  <si>
    <t>Medicina*</t>
  </si>
  <si>
    <t>Medicina Veterinaria y Zootecnia</t>
  </si>
  <si>
    <t>Odontología*</t>
  </si>
  <si>
    <t>Planeación Urbana y Regional</t>
  </si>
  <si>
    <t>Química</t>
  </si>
  <si>
    <t>Amecameca</t>
  </si>
  <si>
    <t>Ecatepec</t>
  </si>
  <si>
    <t>Tenancingo</t>
  </si>
  <si>
    <t>Valle de México</t>
  </si>
  <si>
    <t>Zumpango</t>
  </si>
  <si>
    <t>Cuautitlán Izcalli</t>
  </si>
  <si>
    <t>Enfermería y Obstetricia</t>
  </si>
  <si>
    <t>Alumnos que realizaron servicio social 2013</t>
  </si>
  <si>
    <t>Espacio</t>
  </si>
  <si>
    <t>Sector</t>
  </si>
  <si>
    <t>Público</t>
  </si>
  <si>
    <t>Privado</t>
  </si>
  <si>
    <t>Social</t>
  </si>
  <si>
    <t>Odontología</t>
  </si>
  <si>
    <t>Institución incorporada</t>
  </si>
  <si>
    <t>Alumnos que realizaron prácticas y estancias profesionales 2013</t>
  </si>
  <si>
    <t>Espacio académico</t>
  </si>
  <si>
    <t>Ciencias de la Conducta**</t>
  </si>
  <si>
    <t>Química**</t>
  </si>
  <si>
    <t>Turismo y Gastronomía**</t>
  </si>
  <si>
    <t>Valle de Teotihuacán**</t>
  </si>
  <si>
    <t>Zumpango**</t>
  </si>
  <si>
    <t>* Internado de pregrado rotatorio y clínicas.</t>
  </si>
  <si>
    <t>Egresados colocados en el mercado laboral 2013</t>
  </si>
  <si>
    <t>Nota: se incluyen egresados colocados que fueron reportados a través del Programa Institucional de Seguimiento de Egresados de la Dirección de Estudios Profesionales de la Secretaría de Docencia y de espacios académicos.</t>
  </si>
  <si>
    <t>Universidad de Ixtlahuaca CUI</t>
  </si>
  <si>
    <t>Centro de Estudios Universitarios "Horacio Zúñiga"</t>
  </si>
  <si>
    <t>Instituto Universitario del Lago y del Sol</t>
  </si>
  <si>
    <t>Universidad Mexiquense</t>
  </si>
  <si>
    <t>Convenios firmados por sector 2013</t>
  </si>
  <si>
    <t>Espacio universitario que firma</t>
  </si>
  <si>
    <t>Facultad y centro de investigación</t>
  </si>
  <si>
    <t>Facultad de Ciencias de la Conducta, Centro de Investigación en Ciencias Médicas</t>
  </si>
  <si>
    <t>Facultad de Ciencias, Facultad de Ingeniería, Facultad de Medicina, Facultad de Ciencias Agrícolas, Facultad de Medicina Veterinaria y Zootecnia, Facultad de Química, Centro de Investigación en Ciencias Médicas, Instituto de Ciencias Agropecuarias y Rurales</t>
  </si>
  <si>
    <t>Facultad de Derecho, Centro de Investigación en Ciencias Jurídicas, Justicia Penal y Seguridad Pública</t>
  </si>
  <si>
    <t>Facultad de Ingeniería, Centro Interamericano de Recursos del Agua</t>
  </si>
  <si>
    <t>Centro universitario UAEM y UAP</t>
  </si>
  <si>
    <t>Instituto de investigación</t>
  </si>
  <si>
    <t>Instituto de Estudios sobre la Universidad</t>
  </si>
  <si>
    <t>Secretaría de Extensión y Vinculación, Plantel "Adolfo López Mateos"</t>
  </si>
  <si>
    <t>DAC y facultad</t>
  </si>
  <si>
    <t>Rectoría, Facultad de Ciencias</t>
  </si>
  <si>
    <t>Rectoría, Facultad de Enfermería y Obstetricia</t>
  </si>
  <si>
    <t>Rectoría, Facultad de Humanidades</t>
  </si>
  <si>
    <t>Rectoría, Facultad de Planeación Urbana y Regional</t>
  </si>
  <si>
    <t>Rectoría, Facultad de Turismo y Gastronomía</t>
  </si>
  <si>
    <t>Secretaría de Difusión Cultural, Facultad de Ciencias Políticas y Sociales</t>
  </si>
  <si>
    <t>Secretaría de Difusión Cultural, Facultad de Derecho</t>
  </si>
  <si>
    <t>Secretaría de Difusión Cultural, Facultad de Humanidades</t>
  </si>
  <si>
    <t>Secretaría de Difusión Cultural, Facultad de Planeación Urbana y Regional</t>
  </si>
  <si>
    <t>Secretaría de Extensión y Vinculación, Facultad de Lenguas</t>
  </si>
  <si>
    <t>Dependencia de Administración Central</t>
  </si>
  <si>
    <t>Rectoría, Dirección General de Comunicación Universitaria</t>
  </si>
  <si>
    <t>Rectoría, Fondict</t>
  </si>
  <si>
    <t>Rectoría, Secretaría de Administración, Dirección de Recursos Financieros</t>
  </si>
  <si>
    <t>Rectoría, Secretaría de Docencia</t>
  </si>
  <si>
    <t>Rectoría, Secretaría de Extensión y Vinculación</t>
  </si>
  <si>
    <t>Secretaría de Difusión Cultural</t>
  </si>
  <si>
    <t>Secretaría de Difusión Cultural, Dirección de Identidad Universitaria</t>
  </si>
  <si>
    <t>Secretaría de Docencia</t>
  </si>
  <si>
    <t>Secretaría de Docencia, Dirección de Educación Continua y a Distancia</t>
  </si>
  <si>
    <t>Secretaría de Extensión y Vinculación</t>
  </si>
  <si>
    <t>Secretaría de Investigación y Estudios Avanzados</t>
  </si>
  <si>
    <t>Secretaría de Investigación y Estudios Avanzados, Centro de Investigación en Ciencias Médicas</t>
  </si>
  <si>
    <t>Rectoría / gestionado por espacio</t>
  </si>
  <si>
    <t>Rectoría / Centro Universitario UAEM Amecameca</t>
  </si>
  <si>
    <t>Rectoría / Centro Universitario UAEM Atlacomulco</t>
  </si>
  <si>
    <t>Rectoría / Centro Universitario UAEM Temascaltepec</t>
  </si>
  <si>
    <t>Rectoría / Centro Universitario UAEM Texcoco</t>
  </si>
  <si>
    <t>Rectoría / Centro Universitario UAEM Zumpango</t>
  </si>
  <si>
    <t>Rectoría / Dirección de Cooperación Académica Nacional e Internacional</t>
  </si>
  <si>
    <t>Rectoría / Dirección de Educación Continua y a Distancia</t>
  </si>
  <si>
    <t>Rectoría / Dirección de Organización y Desarrollo Administrativo</t>
  </si>
  <si>
    <t>Rectoría / Dirección de Servicios al Estudiante</t>
  </si>
  <si>
    <t>Rectoría / Dirección de Tecnologías de la Información y Comunicación</t>
  </si>
  <si>
    <t>Rectoría / Facultad de Arquitectura y Diseño, Facultad de Ingeniería</t>
  </si>
  <si>
    <t>Rectoría / Facultad de Ciencias de la Conducta</t>
  </si>
  <si>
    <t>Rectoría / Facultad de Ciencias, Facultad de Química</t>
  </si>
  <si>
    <t>Rectoría / Facultad de Derecho</t>
  </si>
  <si>
    <t>Rectoría / Facultad de Humanidades</t>
  </si>
  <si>
    <t>Rectoría / Facultad de Lenguas</t>
  </si>
  <si>
    <t>Rectoría / Facultad de Medicina</t>
  </si>
  <si>
    <t>Rectoría / Facultad de Planeación Urbana y Regional</t>
  </si>
  <si>
    <t>Rectoría / Facultad de Turismo y Gastronomía</t>
  </si>
  <si>
    <t>Rectoría / Secretaría de Cooperación Internacional</t>
  </si>
  <si>
    <t>Rectoría / Secretaría de Difusión Cultural</t>
  </si>
  <si>
    <t>Rectoría / Secretaría de Docencia</t>
  </si>
  <si>
    <t>Rectoría / Secretaría de Extensión y Vinculación</t>
  </si>
  <si>
    <t>Rectoría / Secretaría de Investigación y Estudios Avanzados</t>
  </si>
  <si>
    <t>Rectoría / Secretaría de Rectoría</t>
  </si>
  <si>
    <t>Rectoría / Unidad Académica Profesional Cuautitlán Izcalli</t>
  </si>
  <si>
    <t>Rectoría / Unidad Académica Profesional Tianguistenco</t>
  </si>
  <si>
    <t>DAC: Dependencia de Administración Central.</t>
  </si>
  <si>
    <t>Convenios firmados por tipo 2013</t>
  </si>
  <si>
    <t>Específico</t>
  </si>
  <si>
    <t>General</t>
  </si>
  <si>
    <t>Operativo</t>
  </si>
  <si>
    <t>Otro</t>
  </si>
  <si>
    <t xml:space="preserve"> Nezahualcóyotl</t>
  </si>
  <si>
    <t>** Espacios académicos que registran a sus alumnos que realizan más de una práctica o estancia profesional en el año.</t>
  </si>
  <si>
    <t>Rectoría, Facultad de Turismo y Gastronomía, Facultad de Arquitectura y Diseño</t>
  </si>
  <si>
    <t>Fondict: Fondo de Fomento y Desarrollo de la Investigación Científica y Tecnológica.</t>
  </si>
  <si>
    <t>Nota: un alumno realizó dos servicios sociales uno en el sector público y otro en el social, los alumnos considerados en el sector social, realizan la prestación en programas sociales.</t>
  </si>
  <si>
    <t>Contaduría y Administración, Economía</t>
  </si>
  <si>
    <t>Ingeniería, Ciencias</t>
  </si>
  <si>
    <t>Ingeniería, Odontología</t>
  </si>
  <si>
    <t>Medicina Veterinaria y Zootecnia, Química</t>
  </si>
  <si>
    <t>Prácticas o estancias profesionales</t>
  </si>
  <si>
    <t>Campus Universitario Siglo XXI</t>
  </si>
  <si>
    <t>Centro de Estudios Superiores Atenea Palas</t>
  </si>
  <si>
    <t>Centro de Estudios Superiores Universitarios</t>
  </si>
  <si>
    <t>Centro Universitario "Didáskalos"</t>
  </si>
  <si>
    <t>Centro Universitario de Tenango del Valle</t>
  </si>
  <si>
    <t>Instituto Universitario Franco Inglés de México</t>
  </si>
  <si>
    <t>Universidad "Isidro Fabela de Toluca"</t>
  </si>
  <si>
    <t>Instituto Universitario del Estado de México</t>
  </si>
  <si>
    <t>Nota: se realizaron 3 684 prácticas y estancias profesionales, con 3 629 alumnos de éstos: 54 lo realizaron en el mismo sector y 1 en el sector público y otro en el privado.</t>
  </si>
  <si>
    <t>DAC y plantel de la Escuela 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</si>
</sst>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0.000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10"/>
      <name val="Arial"/>
      <family val="2"/>
    </font>
    <font>
      <b/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50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27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3"/>
      </patternFill>
    </fill>
    <fill>
      <patternFill patternType="solid">
        <fgColor indexed="44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9"/>
        <bgColor indexed="8"/>
      </patternFill>
    </fill>
    <fill>
      <patternFill patternType="solid">
        <fgColor indexed="59"/>
        <bgColor indexed="24"/>
      </patternFill>
    </fill>
    <fill>
      <patternFill patternType="solid">
        <fgColor rgb="FFA88B4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6A916C"/>
      </left>
      <right style="thin">
        <color rgb="FF6A916C"/>
      </right>
      <top style="thin">
        <color rgb="FF6A916C"/>
      </top>
      <bottom style="thin">
        <color rgb="FF6A916C"/>
      </bottom>
      <diagonal/>
    </border>
    <border>
      <left style="thin">
        <color rgb="FF6A916C"/>
      </left>
      <right style="thin">
        <color theme="0"/>
      </right>
      <top style="thin">
        <color rgb="FF6A916C"/>
      </top>
      <bottom style="thin">
        <color rgb="FF6A916C"/>
      </bottom>
      <diagonal/>
    </border>
    <border>
      <left style="thin">
        <color theme="0"/>
      </left>
      <right style="thin">
        <color rgb="FF6A916C"/>
      </right>
      <top style="thin">
        <color rgb="FF6A916C"/>
      </top>
      <bottom style="thin">
        <color rgb="FF6A916C"/>
      </bottom>
      <diagonal/>
    </border>
    <border>
      <left style="thin">
        <color theme="0"/>
      </left>
      <right style="thin">
        <color theme="0"/>
      </right>
      <top style="thin">
        <color rgb="FF6A916C"/>
      </top>
      <bottom style="thin">
        <color rgb="FF6A916C"/>
      </bottom>
      <diagonal/>
    </border>
    <border>
      <left style="thin">
        <color rgb="FF6A916C"/>
      </left>
      <right/>
      <top style="thin">
        <color rgb="FF6A916C"/>
      </top>
      <bottom style="thin">
        <color rgb="FF6A916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A916C"/>
      </bottom>
      <diagonal/>
    </border>
    <border>
      <left style="thin">
        <color rgb="FF6A916C"/>
      </left>
      <right style="thin">
        <color theme="0"/>
      </right>
      <top/>
      <bottom style="thin">
        <color rgb="FF6A916C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6A916C"/>
      </left>
      <right style="thin">
        <color theme="0"/>
      </right>
      <top style="thin">
        <color rgb="FF6A916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A916C"/>
      </top>
      <bottom style="thin">
        <color theme="0"/>
      </bottom>
      <diagonal/>
    </border>
    <border>
      <left style="thin">
        <color theme="0"/>
      </left>
      <right style="thin">
        <color rgb="FF6A916C"/>
      </right>
      <top style="thin">
        <color rgb="FF6A916C"/>
      </top>
      <bottom style="thin">
        <color theme="0"/>
      </bottom>
      <diagonal/>
    </border>
    <border>
      <left style="thin">
        <color rgb="FF6A916C"/>
      </left>
      <right style="thin">
        <color theme="0"/>
      </right>
      <top style="thin">
        <color theme="0"/>
      </top>
      <bottom style="thin">
        <color rgb="FF6A916C"/>
      </bottom>
      <diagonal/>
    </border>
    <border>
      <left style="thin">
        <color theme="0"/>
      </left>
      <right style="thin">
        <color rgb="FF6A916C"/>
      </right>
      <top style="thin">
        <color theme="0"/>
      </top>
      <bottom style="thin">
        <color rgb="FF6A916C"/>
      </bottom>
      <diagonal/>
    </border>
    <border>
      <left/>
      <right/>
      <top style="thin">
        <color rgb="FF6A916C"/>
      </top>
      <bottom/>
      <diagonal/>
    </border>
    <border>
      <left style="thin">
        <color rgb="FF6A916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A916C"/>
      </right>
      <top style="thin">
        <color theme="0"/>
      </top>
      <bottom style="thin">
        <color theme="0"/>
      </bottom>
      <diagonal/>
    </border>
    <border>
      <left style="thin">
        <color rgb="FF6A916C"/>
      </left>
      <right/>
      <top style="thin">
        <color rgb="FF6A916C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rgb="FF6A916C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6A916C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37" fillId="14" borderId="0" applyNumberFormat="0" applyBorder="0" applyAlignment="0" applyProtection="0"/>
    <xf numFmtId="165" fontId="13" fillId="0" borderId="0" applyFill="0" applyBorder="0" applyProtection="0">
      <alignment horizontal="right"/>
      <protection locked="0"/>
    </xf>
    <xf numFmtId="166" fontId="13" fillId="0" borderId="0" applyFill="0" applyBorder="0" applyProtection="0">
      <alignment horizontal="right"/>
    </xf>
    <xf numFmtId="167" fontId="13" fillId="0" borderId="0" applyFill="0" applyBorder="0" applyProtection="0">
      <alignment horizontal="right"/>
    </xf>
    <xf numFmtId="0" fontId="20" fillId="6" borderId="0" applyNumberFormat="0" applyBorder="0" applyAlignment="0" applyProtection="0"/>
    <xf numFmtId="0" fontId="21" fillId="2" borderId="1" applyNumberFormat="0" applyAlignment="0" applyProtection="0"/>
    <xf numFmtId="0" fontId="21" fillId="2" borderId="1" applyNumberFormat="0" applyAlignment="0" applyProtection="0"/>
    <xf numFmtId="0" fontId="12" fillId="0" borderId="0" applyNumberFormat="0" applyFill="0" applyBorder="0" applyProtection="0">
      <alignment horizontal="left" vertical="top"/>
    </xf>
    <xf numFmtId="0" fontId="22" fillId="15" borderId="2" applyNumberFormat="0" applyAlignment="0" applyProtection="0"/>
    <xf numFmtId="0" fontId="23" fillId="0" borderId="3" applyNumberFormat="0" applyFill="0" applyAlignment="0" applyProtection="0"/>
    <xf numFmtId="0" fontId="22" fillId="15" borderId="2" applyNumberFormat="0" applyAlignment="0" applyProtection="0"/>
    <xf numFmtId="0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25" fillId="5" borderId="1" applyNumberFormat="0" applyAlignment="0" applyProtection="0"/>
    <xf numFmtId="0" fontId="13" fillId="0" borderId="0" applyNumberFormat="0" applyFill="0" applyBorder="0" applyProtection="0">
      <alignment horizontal="right" vertical="top"/>
    </xf>
    <xf numFmtId="164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5" fillId="5" borderId="1" applyNumberFormat="0" applyAlignment="0" applyProtection="0"/>
    <xf numFmtId="0" fontId="15" fillId="0" borderId="7" applyNumberFormat="0" applyFill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top"/>
      <protection locked="0"/>
    </xf>
    <xf numFmtId="0" fontId="15" fillId="0" borderId="0" applyNumberFormat="0" applyFill="0" applyAlignment="0" applyProtection="0"/>
    <xf numFmtId="0" fontId="23" fillId="0" borderId="3" applyNumberFormat="0" applyFill="0" applyAlignment="0" applyProtection="0"/>
    <xf numFmtId="0" fontId="27" fillId="5" borderId="0" applyNumberFormat="0" applyBorder="0" applyAlignment="0" applyProtection="0"/>
    <xf numFmtId="0" fontId="35" fillId="0" borderId="0"/>
    <xf numFmtId="0" fontId="35" fillId="0" borderId="0"/>
    <xf numFmtId="0" fontId="14" fillId="19" borderId="9" applyNumberFormat="0" applyFont="0" applyAlignment="0" applyProtection="0"/>
    <xf numFmtId="0" fontId="14" fillId="20" borderId="9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28" fillId="2" borderId="10" applyNumberFormat="0" applyAlignment="0" applyProtection="0"/>
    <xf numFmtId="0" fontId="13" fillId="0" borderId="0" applyNumberFormat="0" applyFill="0" applyBorder="0" applyProtection="0">
      <alignment vertical="top"/>
      <protection locked="0"/>
    </xf>
    <xf numFmtId="0" fontId="28" fillId="2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11" applyNumberFormat="0" applyFill="0" applyAlignment="0" applyProtection="0"/>
    <xf numFmtId="0" fontId="24" fillId="0" borderId="12" applyNumberFormat="0" applyFill="0" applyAlignment="0" applyProtection="0"/>
    <xf numFmtId="0" fontId="36" fillId="0" borderId="0" applyNumberFormat="0" applyFill="0" applyBorder="0" applyProtection="0">
      <alignment horizontal="left" vertical="top"/>
    </xf>
    <xf numFmtId="0" fontId="3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0" borderId="0"/>
    <xf numFmtId="0" fontId="14" fillId="0" borderId="0"/>
    <xf numFmtId="164" fontId="14" fillId="0" borderId="0"/>
    <xf numFmtId="0" fontId="10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9" fontId="14" fillId="0" borderId="0" applyFont="0" applyFill="0" applyBorder="0" applyAlignment="0" applyProtection="0"/>
    <xf numFmtId="0" fontId="14" fillId="0" borderId="0"/>
    <xf numFmtId="0" fontId="8" fillId="0" borderId="0"/>
    <xf numFmtId="0" fontId="7" fillId="0" borderId="0"/>
    <xf numFmtId="0" fontId="6" fillId="0" borderId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2" borderId="1" applyNumberFormat="0" applyAlignment="0" applyProtection="0"/>
    <xf numFmtId="0" fontId="22" fillId="15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25" fillId="5" borderId="1" applyNumberFormat="0" applyAlignment="0" applyProtection="0"/>
    <xf numFmtId="0" fontId="26" fillId="14" borderId="0" applyNumberFormat="0" applyBorder="0" applyAlignment="0" applyProtection="0"/>
    <xf numFmtId="0" fontId="27" fillId="5" borderId="0" applyNumberFormat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19" borderId="9" applyNumberFormat="0" applyFont="0" applyAlignment="0" applyProtection="0"/>
    <xf numFmtId="0" fontId="28" fillId="2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11" applyNumberFormat="0" applyFill="0" applyAlignment="0" applyProtection="0"/>
    <xf numFmtId="0" fontId="24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14" fillId="0" borderId="0"/>
    <xf numFmtId="0" fontId="5" fillId="0" borderId="0"/>
    <xf numFmtId="0" fontId="5" fillId="0" borderId="0"/>
    <xf numFmtId="0" fontId="5" fillId="0" borderId="0"/>
    <xf numFmtId="164" fontId="14" fillId="0" borderId="0"/>
    <xf numFmtId="0" fontId="14" fillId="0" borderId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19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0" fontId="14" fillId="20" borderId="9" applyNumberFormat="0" applyFont="0" applyAlignment="0" applyProtection="0"/>
    <xf numFmtId="164" fontId="18" fillId="2" borderId="0" applyNumberFormat="0" applyBorder="0" applyAlignment="0" applyProtection="0"/>
    <xf numFmtId="164" fontId="18" fillId="20" borderId="0" applyNumberFormat="0" applyBorder="0" applyAlignment="0" applyProtection="0"/>
    <xf numFmtId="0" fontId="18" fillId="26" borderId="0" applyNumberFormat="0" applyBorder="0" applyAlignment="0" applyProtection="0"/>
    <xf numFmtId="164" fontId="18" fillId="11" borderId="0" applyNumberFormat="0" applyBorder="0" applyAlignment="0" applyProtection="0"/>
    <xf numFmtId="164" fontId="18" fillId="5" borderId="0" applyNumberFormat="0" applyBorder="0" applyAlignment="0" applyProtection="0"/>
    <xf numFmtId="164" fontId="18" fillId="8" borderId="0" applyNumberFormat="0" applyBorder="0" applyAlignment="0" applyProtection="0"/>
    <xf numFmtId="164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18" fillId="8" borderId="0" applyNumberFormat="0" applyBorder="0" applyAlignment="0" applyProtection="0"/>
    <xf numFmtId="164" fontId="18" fillId="27" borderId="0" applyNumberFormat="0" applyBorder="0" applyAlignment="0" applyProtection="0"/>
    <xf numFmtId="164" fontId="18" fillId="5" borderId="0" applyNumberFormat="0" applyBorder="0" applyAlignment="0" applyProtection="0"/>
    <xf numFmtId="164" fontId="19" fillId="9" borderId="0" applyNumberFormat="0" applyBorder="0" applyAlignment="0" applyProtection="0"/>
    <xf numFmtId="164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8" borderId="0" applyNumberFormat="0" applyBorder="0" applyAlignment="0" applyProtection="0"/>
    <xf numFmtId="164" fontId="19" fillId="9" borderId="0" applyNumberFormat="0" applyBorder="0" applyAlignment="0" applyProtection="0"/>
    <xf numFmtId="164" fontId="19" fillId="5" borderId="0" applyNumberFormat="0" applyBorder="0" applyAlignment="0" applyProtection="0"/>
    <xf numFmtId="164" fontId="20" fillId="19" borderId="0" applyNumberFormat="0" applyBorder="0" applyAlignment="0" applyProtection="0"/>
    <xf numFmtId="0" fontId="21" fillId="2" borderId="1" applyNumberFormat="0" applyAlignment="0" applyProtection="0"/>
    <xf numFmtId="164" fontId="12" fillId="0" borderId="0" applyNumberFormat="0" applyFill="0" applyBorder="0" applyProtection="0">
      <alignment horizontal="left" vertical="top"/>
    </xf>
    <xf numFmtId="0" fontId="12" fillId="0" borderId="0" applyNumberFormat="0" applyFill="0" applyBorder="0" applyProtection="0">
      <alignment horizontal="left" vertical="top"/>
    </xf>
    <xf numFmtId="164" fontId="22" fillId="15" borderId="2" applyNumberFormat="0" applyAlignment="0" applyProtection="0"/>
    <xf numFmtId="164" fontId="23" fillId="0" borderId="3" applyNumberFormat="0" applyFill="0" applyAlignment="0" applyProtection="0"/>
    <xf numFmtId="164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left" vertical="top" wrapText="1"/>
    </xf>
    <xf numFmtId="164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164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164" fontId="42" fillId="0" borderId="0" applyNumberFormat="0" applyFill="0" applyBorder="0" applyAlignment="0" applyProtection="0"/>
    <xf numFmtId="164" fontId="19" fillId="9" borderId="0" applyNumberFormat="0" applyBorder="0" applyAlignment="0" applyProtection="0"/>
    <xf numFmtId="164" fontId="19" fillId="28" borderId="0" applyNumberFormat="0" applyBorder="0" applyAlignment="0" applyProtection="0"/>
    <xf numFmtId="164" fontId="19" fillId="28" borderId="0" applyNumberFormat="0" applyBorder="0" applyAlignment="0" applyProtection="0"/>
    <xf numFmtId="164" fontId="19" fillId="29" borderId="0" applyNumberFormat="0" applyBorder="0" applyAlignment="0" applyProtection="0"/>
    <xf numFmtId="164" fontId="19" fillId="9" borderId="0" applyNumberFormat="0" applyBorder="0" applyAlignment="0" applyProtection="0"/>
    <xf numFmtId="164" fontId="19" fillId="17" borderId="0" applyNumberFormat="0" applyBorder="0" applyAlignment="0" applyProtection="0"/>
    <xf numFmtId="0" fontId="43" fillId="5" borderId="1" applyNumberFormat="0" applyAlignment="0" applyProtection="0"/>
    <xf numFmtId="164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164" fontId="14" fillId="0" borderId="0" applyFont="0" applyFill="0" applyBorder="0" applyAlignment="0" applyProtection="0"/>
    <xf numFmtId="164" fontId="44" fillId="14" borderId="0" applyNumberFormat="0" applyBorder="0" applyAlignment="0" applyProtection="0"/>
    <xf numFmtId="164" fontId="15" fillId="0" borderId="7" applyNumberFormat="0" applyFill="0" applyAlignment="0" applyProtection="0">
      <alignment vertical="top"/>
      <protection locked="0"/>
    </xf>
    <xf numFmtId="0" fontId="15" fillId="0" borderId="7" applyNumberFormat="0" applyFill="0" applyAlignment="0" applyProtection="0">
      <alignment vertical="top"/>
      <protection locked="0"/>
    </xf>
    <xf numFmtId="164" fontId="15" fillId="0" borderId="24" applyNumberFormat="0" applyFill="0" applyAlignment="0" applyProtection="0">
      <alignment vertical="top"/>
      <protection locked="0"/>
    </xf>
    <xf numFmtId="0" fontId="15" fillId="0" borderId="24" applyNumberFormat="0" applyFill="0" applyAlignment="0" applyProtection="0">
      <alignment vertical="top"/>
      <protection locked="0"/>
    </xf>
    <xf numFmtId="164" fontId="15" fillId="0" borderId="0" applyNumberFormat="0" applyFill="0" applyAlignment="0" applyProtection="0"/>
    <xf numFmtId="0" fontId="15" fillId="0" borderId="0" applyNumberFormat="0" applyFill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45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64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164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6" fillId="0" borderId="0"/>
    <xf numFmtId="0" fontId="46" fillId="0" borderId="0"/>
    <xf numFmtId="0" fontId="14" fillId="0" borderId="0"/>
    <xf numFmtId="164" fontId="14" fillId="0" borderId="0"/>
    <xf numFmtId="164" fontId="14" fillId="0" borderId="0"/>
    <xf numFmtId="0" fontId="46" fillId="0" borderId="0"/>
    <xf numFmtId="0" fontId="46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164" fontId="14" fillId="0" borderId="0"/>
    <xf numFmtId="0" fontId="18" fillId="0" borderId="0"/>
    <xf numFmtId="164" fontId="14" fillId="0" borderId="0"/>
    <xf numFmtId="0" fontId="18" fillId="0" borderId="0"/>
    <xf numFmtId="0" fontId="14" fillId="0" borderId="0"/>
    <xf numFmtId="164" fontId="14" fillId="0" borderId="0"/>
    <xf numFmtId="0" fontId="4" fillId="0" borderId="0"/>
    <xf numFmtId="0" fontId="14" fillId="0" borderId="0"/>
    <xf numFmtId="0" fontId="4" fillId="0" borderId="0"/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19" borderId="9" applyNumberFormat="0" applyFont="0" applyAlignment="0" applyProtection="0"/>
    <xf numFmtId="164" fontId="14" fillId="5" borderId="9" applyNumberFormat="0" applyFont="0" applyAlignment="0" applyProtection="0"/>
    <xf numFmtId="164" fontId="14" fillId="20" borderId="9" applyNumberFormat="0" applyFont="0" applyAlignment="0" applyProtection="0"/>
    <xf numFmtId="164" fontId="16" fillId="0" borderId="0" applyNumberFormat="0" applyFill="0" applyBorder="0" applyProtection="0">
      <alignment horizontal="right" vertical="top"/>
    </xf>
    <xf numFmtId="0" fontId="16" fillId="0" borderId="0" applyNumberFormat="0" applyFill="0" applyBorder="0" applyProtection="0">
      <alignment horizontal="right" vertical="top"/>
    </xf>
    <xf numFmtId="164" fontId="13" fillId="0" borderId="0" applyNumberFormat="0" applyFill="0" applyBorder="0" applyProtection="0">
      <alignment vertical="top"/>
      <protection locked="0"/>
    </xf>
    <xf numFmtId="0" fontId="13" fillId="0" borderId="0" applyNumberFormat="0" applyFill="0" applyBorder="0" applyProtection="0">
      <alignment vertical="top"/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8" fillId="20" borderId="10" applyNumberFormat="0" applyAlignment="0" applyProtection="0"/>
    <xf numFmtId="0" fontId="29" fillId="0" borderId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47" fillId="0" borderId="4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17" fillId="0" borderId="0" applyNumberFormat="0" applyFill="0" applyBorder="0" applyProtection="0">
      <alignment horizontal="left" vertical="top"/>
    </xf>
    <xf numFmtId="164" fontId="48" fillId="0" borderId="5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164" fontId="42" fillId="0" borderId="6" applyNumberFormat="0" applyFill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49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164" fontId="49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0" fontId="17" fillId="0" borderId="0" applyNumberFormat="0" applyFill="0" applyBorder="0" applyProtection="0">
      <alignment horizontal="left" vertical="top"/>
    </xf>
    <xf numFmtId="164" fontId="34" fillId="0" borderId="13" applyNumberFormat="0" applyFill="0" applyAlignment="0" applyProtection="0"/>
    <xf numFmtId="0" fontId="3" fillId="0" borderId="0"/>
    <xf numFmtId="0" fontId="3" fillId="0" borderId="0"/>
    <xf numFmtId="164" fontId="18" fillId="2" borderId="0" applyNumberFormat="0" applyBorder="0" applyAlignment="0" applyProtection="0"/>
    <xf numFmtId="164" fontId="18" fillId="20" borderId="0" applyNumberFormat="0" applyBorder="0" applyAlignment="0" applyProtection="0"/>
    <xf numFmtId="0" fontId="18" fillId="26" borderId="0" applyNumberFormat="0" applyBorder="0" applyAlignment="0" applyProtection="0"/>
    <xf numFmtId="164" fontId="18" fillId="2" borderId="0" applyNumberFormat="0" applyBorder="0" applyAlignment="0" applyProtection="0"/>
    <xf numFmtId="164" fontId="18" fillId="11" borderId="0" applyNumberFormat="0" applyBorder="0" applyAlignment="0" applyProtection="0"/>
    <xf numFmtId="164" fontId="18" fillId="5" borderId="0" applyNumberFormat="0" applyBorder="0" applyAlignment="0" applyProtection="0"/>
    <xf numFmtId="164" fontId="18" fillId="8" borderId="0" applyNumberFormat="0" applyBorder="0" applyAlignment="0" applyProtection="0"/>
    <xf numFmtId="164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18" fillId="8" borderId="0" applyNumberFormat="0" applyBorder="0" applyAlignment="0" applyProtection="0"/>
    <xf numFmtId="164" fontId="18" fillId="27" borderId="0" applyNumberFormat="0" applyBorder="0" applyAlignment="0" applyProtection="0"/>
    <xf numFmtId="164" fontId="18" fillId="5" borderId="0" applyNumberFormat="0" applyBorder="0" applyAlignment="0" applyProtection="0"/>
    <xf numFmtId="164" fontId="19" fillId="9" borderId="0" applyNumberFormat="0" applyBorder="0" applyAlignment="0" applyProtection="0"/>
    <xf numFmtId="164" fontId="19" fillId="6" borderId="0" applyNumberFormat="0" applyBorder="0" applyAlignment="0" applyProtection="0"/>
    <xf numFmtId="164" fontId="19" fillId="6" borderId="0" applyNumberFormat="0" applyBorder="0" applyAlignment="0" applyProtection="0"/>
    <xf numFmtId="164" fontId="19" fillId="8" borderId="0" applyNumberFormat="0" applyBorder="0" applyAlignment="0" applyProtection="0"/>
    <xf numFmtId="164" fontId="19" fillId="9" borderId="0" applyNumberFormat="0" applyBorder="0" applyAlignment="0" applyProtection="0"/>
    <xf numFmtId="164" fontId="19" fillId="5" borderId="0" applyNumberFormat="0" applyBorder="0" applyAlignment="0" applyProtection="0"/>
    <xf numFmtId="164" fontId="20" fillId="19" borderId="0" applyNumberFormat="0" applyBorder="0" applyAlignment="0" applyProtection="0"/>
    <xf numFmtId="0" fontId="21" fillId="2" borderId="44" applyNumberFormat="0" applyAlignment="0" applyProtection="0"/>
    <xf numFmtId="164" fontId="22" fillId="15" borderId="2" applyNumberFormat="0" applyAlignment="0" applyProtection="0"/>
    <xf numFmtId="164" fontId="23" fillId="0" borderId="3" applyNumberFormat="0" applyFill="0" applyAlignment="0" applyProtection="0"/>
    <xf numFmtId="164" fontId="42" fillId="0" borderId="0" applyNumberFormat="0" applyFill="0" applyBorder="0" applyAlignment="0" applyProtection="0"/>
    <xf numFmtId="164" fontId="19" fillId="9" borderId="0" applyNumberFormat="0" applyBorder="0" applyAlignment="0" applyProtection="0"/>
    <xf numFmtId="164" fontId="19" fillId="28" borderId="0" applyNumberFormat="0" applyBorder="0" applyAlignment="0" applyProtection="0"/>
    <xf numFmtId="164" fontId="19" fillId="28" borderId="0" applyNumberFormat="0" applyBorder="0" applyAlignment="0" applyProtection="0"/>
    <xf numFmtId="164" fontId="19" fillId="29" borderId="0" applyNumberFormat="0" applyBorder="0" applyAlignment="0" applyProtection="0"/>
    <xf numFmtId="164" fontId="19" fillId="9" borderId="0" applyNumberFormat="0" applyBorder="0" applyAlignment="0" applyProtection="0"/>
    <xf numFmtId="164" fontId="19" fillId="17" borderId="0" applyNumberFormat="0" applyBorder="0" applyAlignment="0" applyProtection="0"/>
    <xf numFmtId="0" fontId="43" fillId="5" borderId="44" applyNumberFormat="0" applyAlignment="0" applyProtection="0"/>
    <xf numFmtId="164" fontId="44" fillId="14" borderId="0" applyNumberFormat="0" applyBorder="0" applyAlignment="0" applyProtection="0"/>
    <xf numFmtId="43" fontId="14" fillId="0" borderId="0" applyFont="0" applyFill="0" applyBorder="0" applyAlignment="0" applyProtection="0"/>
    <xf numFmtId="164" fontId="45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164" fontId="14" fillId="5" borderId="45" applyNumberFormat="0" applyFont="0" applyAlignment="0" applyProtection="0"/>
    <xf numFmtId="164" fontId="28" fillId="20" borderId="46" applyNumberFormat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47" fillId="0" borderId="4" applyNumberFormat="0" applyFill="0" applyAlignment="0" applyProtection="0"/>
    <xf numFmtId="164" fontId="48" fillId="0" borderId="5" applyNumberFormat="0" applyFill="0" applyAlignment="0" applyProtection="0"/>
    <xf numFmtId="164" fontId="42" fillId="0" borderId="6" applyNumberFormat="0" applyFill="0" applyAlignment="0" applyProtection="0"/>
    <xf numFmtId="164" fontId="49" fillId="0" borderId="0" applyNumberFormat="0" applyFill="0" applyBorder="0" applyAlignment="0" applyProtection="0"/>
    <xf numFmtId="164" fontId="34" fillId="0" borderId="47" applyNumberFormat="0" applyFill="0" applyAlignment="0" applyProtection="0"/>
    <xf numFmtId="0" fontId="14" fillId="0" borderId="0"/>
    <xf numFmtId="0" fontId="14" fillId="0" borderId="0"/>
    <xf numFmtId="0" fontId="1" fillId="0" borderId="0"/>
    <xf numFmtId="164" fontId="14" fillId="0" borderId="0"/>
    <xf numFmtId="0" fontId="1" fillId="0" borderId="0"/>
    <xf numFmtId="0" fontId="1" fillId="0" borderId="0"/>
  </cellStyleXfs>
  <cellXfs count="109">
    <xf numFmtId="0" fontId="0" fillId="0" borderId="0" xfId="0"/>
    <xf numFmtId="168" fontId="50" fillId="22" borderId="14" xfId="99" applyNumberFormat="1" applyFont="1" applyFill="1" applyBorder="1" applyAlignment="1">
      <alignment horizontal="right" vertical="center"/>
    </xf>
    <xf numFmtId="168" fontId="51" fillId="21" borderId="14" xfId="99" applyNumberFormat="1" applyFont="1" applyFill="1" applyBorder="1" applyAlignment="1">
      <alignment horizontal="right" vertical="center"/>
    </xf>
    <xf numFmtId="168" fontId="51" fillId="0" borderId="14" xfId="99" applyNumberFormat="1" applyFont="1" applyFill="1" applyBorder="1" applyAlignment="1">
      <alignment horizontal="right" vertical="center"/>
    </xf>
    <xf numFmtId="0" fontId="16" fillId="0" borderId="0" xfId="99" applyFont="1" applyFill="1" applyBorder="1" applyAlignment="1">
      <alignment vertical="center"/>
    </xf>
    <xf numFmtId="0" fontId="17" fillId="0" borderId="0" xfId="99" applyFont="1" applyBorder="1" applyAlignment="1">
      <alignment vertical="center"/>
    </xf>
    <xf numFmtId="0" fontId="16" fillId="0" borderId="0" xfId="99" applyFont="1" applyBorder="1" applyAlignment="1">
      <alignment vertical="center"/>
    </xf>
    <xf numFmtId="0" fontId="16" fillId="0" borderId="0" xfId="99" applyFont="1" applyBorder="1"/>
    <xf numFmtId="3" fontId="17" fillId="32" borderId="14" xfId="117" applyNumberFormat="1" applyFont="1" applyFill="1" applyBorder="1" applyAlignment="1">
      <alignment horizontal="left" vertical="center"/>
    </xf>
    <xf numFmtId="0" fontId="17" fillId="22" borderId="14" xfId="99" applyFont="1" applyFill="1" applyBorder="1" applyAlignment="1">
      <alignment horizontal="left" vertical="center" indent="1"/>
    </xf>
    <xf numFmtId="0" fontId="16" fillId="0" borderId="0" xfId="99" applyFont="1" applyFill="1" applyBorder="1"/>
    <xf numFmtId="168" fontId="16" fillId="0" borderId="0" xfId="99" applyNumberFormat="1" applyFont="1" applyFill="1" applyBorder="1"/>
    <xf numFmtId="0" fontId="39" fillId="23" borderId="15" xfId="99" applyFont="1" applyFill="1" applyBorder="1" applyAlignment="1">
      <alignment horizontal="center" vertical="center" wrapText="1"/>
    </xf>
    <xf numFmtId="0" fontId="16" fillId="0" borderId="0" xfId="99" applyFont="1" applyFill="1" applyBorder="1" applyAlignment="1">
      <alignment horizontal="right"/>
    </xf>
    <xf numFmtId="0" fontId="16" fillId="0" borderId="0" xfId="99" applyFont="1" applyBorder="1" applyAlignment="1">
      <alignment horizontal="right"/>
    </xf>
    <xf numFmtId="3" fontId="16" fillId="21" borderId="14" xfId="99" applyNumberFormat="1" applyFont="1" applyFill="1" applyBorder="1" applyAlignment="1">
      <alignment horizontal="left" vertical="center" indent="1"/>
    </xf>
    <xf numFmtId="168" fontId="16" fillId="0" borderId="0" xfId="99" applyNumberFormat="1" applyFont="1" applyBorder="1"/>
    <xf numFmtId="0" fontId="16" fillId="0" borderId="0" xfId="99" applyFont="1" applyAlignment="1">
      <alignment vertical="center"/>
    </xf>
    <xf numFmtId="0" fontId="41" fillId="0" borderId="0" xfId="102" applyFont="1" applyBorder="1" applyAlignment="1">
      <alignment horizontal="left"/>
    </xf>
    <xf numFmtId="0" fontId="16" fillId="0" borderId="0" xfId="99" applyFont="1"/>
    <xf numFmtId="0" fontId="39" fillId="31" borderId="19" xfId="99" applyFont="1" applyFill="1" applyBorder="1" applyAlignment="1">
      <alignment horizontal="center" vertical="center" wrapText="1"/>
    </xf>
    <xf numFmtId="0" fontId="39" fillId="31" borderId="29" xfId="99" applyFont="1" applyFill="1" applyBorder="1" applyAlignment="1">
      <alignment horizontal="center" vertical="center" wrapText="1"/>
    </xf>
    <xf numFmtId="168" fontId="17" fillId="32" borderId="14" xfId="117" applyNumberFormat="1" applyFont="1" applyFill="1" applyBorder="1" applyAlignment="1">
      <alignment vertical="center"/>
    </xf>
    <xf numFmtId="168" fontId="16" fillId="0" borderId="0" xfId="99" applyNumberFormat="1" applyFont="1"/>
    <xf numFmtId="168" fontId="50" fillId="22" borderId="14" xfId="99" applyNumberFormat="1" applyFont="1" applyFill="1" applyBorder="1" applyAlignment="1">
      <alignment vertical="center"/>
    </xf>
    <xf numFmtId="0" fontId="16" fillId="25" borderId="14" xfId="99" applyFont="1" applyFill="1" applyBorder="1" applyAlignment="1">
      <alignment horizontal="left" vertical="center" indent="2"/>
    </xf>
    <xf numFmtId="0" fontId="16" fillId="0" borderId="14" xfId="99" applyFont="1" applyFill="1" applyBorder="1" applyAlignment="1">
      <alignment horizontal="left" vertical="center" indent="2"/>
    </xf>
    <xf numFmtId="3" fontId="16" fillId="21" borderId="18" xfId="99" applyNumberFormat="1" applyFont="1" applyFill="1" applyBorder="1" applyAlignment="1">
      <alignment horizontal="left" vertical="center" indent="2"/>
    </xf>
    <xf numFmtId="0" fontId="17" fillId="22" borderId="18" xfId="99" applyFont="1" applyFill="1" applyBorder="1" applyAlignment="1">
      <alignment horizontal="left" vertical="center" indent="1"/>
    </xf>
    <xf numFmtId="0" fontId="16" fillId="0" borderId="0" xfId="99" applyFont="1" applyAlignment="1">
      <alignment horizontal="left" vertical="center"/>
    </xf>
    <xf numFmtId="3" fontId="17" fillId="32" borderId="35" xfId="117" applyNumberFormat="1" applyFont="1" applyFill="1" applyBorder="1" applyAlignment="1">
      <alignment horizontal="left" vertical="center"/>
    </xf>
    <xf numFmtId="0" fontId="39" fillId="23" borderId="20" xfId="99" applyFont="1" applyFill="1" applyBorder="1" applyAlignment="1">
      <alignment horizontal="center" vertical="center"/>
    </xf>
    <xf numFmtId="168" fontId="39" fillId="23" borderId="17" xfId="99" applyNumberFormat="1" applyFont="1" applyFill="1" applyBorder="1" applyAlignment="1">
      <alignment vertical="center"/>
    </xf>
    <xf numFmtId="168" fontId="16" fillId="0" borderId="0" xfId="99" applyNumberFormat="1" applyFont="1" applyFill="1"/>
    <xf numFmtId="0" fontId="41" fillId="0" borderId="0" xfId="99" applyFont="1" applyBorder="1" applyAlignment="1">
      <alignment vertical="center"/>
    </xf>
    <xf numFmtId="0" fontId="16" fillId="34" borderId="0" xfId="99" applyFont="1" applyFill="1" applyBorder="1"/>
    <xf numFmtId="0" fontId="39" fillId="31" borderId="41" xfId="99" applyFont="1" applyFill="1" applyBorder="1" applyAlignment="1">
      <alignment horizontal="center" vertical="center" wrapText="1"/>
    </xf>
    <xf numFmtId="0" fontId="17" fillId="22" borderId="14" xfId="99" applyFont="1" applyFill="1" applyBorder="1" applyAlignment="1">
      <alignment horizontal="left" vertical="center"/>
    </xf>
    <xf numFmtId="168" fontId="17" fillId="22" borderId="14" xfId="99" applyNumberFormat="1" applyFont="1" applyFill="1" applyBorder="1" applyAlignment="1">
      <alignment horizontal="right" vertical="center"/>
    </xf>
    <xf numFmtId="0" fontId="16" fillId="25" borderId="14" xfId="99" applyFont="1" applyFill="1" applyBorder="1" applyAlignment="1">
      <alignment horizontal="left" vertical="center" indent="1"/>
    </xf>
    <xf numFmtId="0" fontId="16" fillId="0" borderId="14" xfId="99" applyFont="1" applyFill="1" applyBorder="1" applyAlignment="1">
      <alignment horizontal="left" vertical="center" indent="1"/>
    </xf>
    <xf numFmtId="0" fontId="53" fillId="0" borderId="14" xfId="99" applyFont="1" applyFill="1" applyBorder="1" applyAlignment="1">
      <alignment horizontal="left" vertical="center" indent="1"/>
    </xf>
    <xf numFmtId="0" fontId="16" fillId="0" borderId="0" xfId="99" applyFont="1" applyFill="1" applyBorder="1" applyAlignment="1">
      <alignment horizontal="left" indent="1"/>
    </xf>
    <xf numFmtId="0" fontId="50" fillId="22" borderId="14" xfId="99" applyFont="1" applyFill="1" applyBorder="1" applyAlignment="1">
      <alignment horizontal="left" vertical="center"/>
    </xf>
    <xf numFmtId="3" fontId="16" fillId="0" borderId="14" xfId="99" applyNumberFormat="1" applyFont="1" applyFill="1" applyBorder="1" applyAlignment="1">
      <alignment horizontal="left" vertical="center" indent="1"/>
    </xf>
    <xf numFmtId="168" fontId="16" fillId="0" borderId="14" xfId="99" applyNumberFormat="1" applyFont="1" applyFill="1" applyBorder="1" applyAlignment="1">
      <alignment horizontal="right" vertical="center"/>
    </xf>
    <xf numFmtId="168" fontId="17" fillId="0" borderId="14" xfId="99" applyNumberFormat="1" applyFont="1" applyFill="1" applyBorder="1" applyAlignment="1">
      <alignment horizontal="right" vertical="center"/>
    </xf>
    <xf numFmtId="0" fontId="39" fillId="23" borderId="15" xfId="99" applyFont="1" applyFill="1" applyBorder="1" applyAlignment="1">
      <alignment horizontal="center" vertical="center"/>
    </xf>
    <xf numFmtId="168" fontId="39" fillId="23" borderId="17" xfId="99" applyNumberFormat="1" applyFont="1" applyFill="1" applyBorder="1" applyAlignment="1">
      <alignment horizontal="right" vertical="center"/>
    </xf>
    <xf numFmtId="0" fontId="17" fillId="0" borderId="43" xfId="99" applyFont="1" applyFill="1" applyBorder="1" applyAlignment="1">
      <alignment horizontal="left" vertical="center"/>
    </xf>
    <xf numFmtId="168" fontId="17" fillId="0" borderId="43" xfId="99" applyNumberFormat="1" applyFont="1" applyFill="1" applyBorder="1" applyAlignment="1">
      <alignment horizontal="left" vertical="center"/>
    </xf>
    <xf numFmtId="168" fontId="17" fillId="0" borderId="0" xfId="99" applyNumberFormat="1" applyFont="1" applyFill="1" applyBorder="1" applyAlignment="1">
      <alignment horizontal="left" vertical="center"/>
    </xf>
    <xf numFmtId="0" fontId="16" fillId="25" borderId="0" xfId="99" applyFont="1" applyFill="1" applyBorder="1" applyAlignment="1">
      <alignment horizontal="left" vertical="center"/>
    </xf>
    <xf numFmtId="171" fontId="16" fillId="0" borderId="0" xfId="99" applyNumberFormat="1" applyFont="1" applyFill="1" applyBorder="1"/>
    <xf numFmtId="0" fontId="39" fillId="31" borderId="29" xfId="99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indent="1"/>
    </xf>
    <xf numFmtId="0" fontId="17" fillId="0" borderId="0" xfId="99" applyFont="1" applyFill="1" applyBorder="1" applyAlignment="1">
      <alignment vertical="center"/>
    </xf>
    <xf numFmtId="168" fontId="17" fillId="0" borderId="0" xfId="99" applyNumberFormat="1" applyFont="1" applyFill="1" applyBorder="1" applyAlignment="1">
      <alignment horizontal="right" vertical="center"/>
    </xf>
    <xf numFmtId="168" fontId="16" fillId="0" borderId="0" xfId="99" applyNumberFormat="1" applyFont="1" applyFill="1" applyBorder="1" applyAlignment="1">
      <alignment horizontal="right"/>
    </xf>
    <xf numFmtId="0" fontId="39" fillId="23" borderId="17" xfId="99" applyFont="1" applyFill="1" applyBorder="1" applyAlignment="1">
      <alignment horizontal="center" vertical="center"/>
    </xf>
    <xf numFmtId="3" fontId="16" fillId="0" borderId="0" xfId="99" applyNumberFormat="1" applyFont="1" applyBorder="1"/>
    <xf numFmtId="0" fontId="16" fillId="0" borderId="0" xfId="99" applyFont="1" applyBorder="1" applyAlignment="1">
      <alignment horizontal="right" vertical="center"/>
    </xf>
    <xf numFmtId="0" fontId="39" fillId="23" borderId="17" xfId="99" applyFont="1" applyFill="1" applyBorder="1" applyAlignment="1">
      <alignment horizontal="right" vertical="center"/>
    </xf>
    <xf numFmtId="0" fontId="39" fillId="23" borderId="16" xfId="99" applyFont="1" applyFill="1" applyBorder="1" applyAlignment="1">
      <alignment horizontal="right" vertical="center"/>
    </xf>
    <xf numFmtId="0" fontId="17" fillId="22" borderId="14" xfId="99" applyFont="1" applyFill="1" applyBorder="1" applyAlignment="1">
      <alignment horizontal="left" vertical="center" wrapText="1"/>
    </xf>
    <xf numFmtId="0" fontId="17" fillId="22" borderId="14" xfId="99" applyFont="1" applyFill="1" applyBorder="1" applyAlignment="1">
      <alignment horizontal="right" vertical="center" wrapText="1"/>
    </xf>
    <xf numFmtId="0" fontId="16" fillId="0" borderId="14" xfId="99" applyFont="1" applyFill="1" applyBorder="1" applyAlignment="1">
      <alignment horizontal="right" vertical="center" wrapText="1"/>
    </xf>
    <xf numFmtId="0" fontId="16" fillId="25" borderId="14" xfId="99" applyFont="1" applyFill="1" applyBorder="1" applyAlignment="1">
      <alignment horizontal="left" vertical="center" wrapText="1" indent="1"/>
    </xf>
    <xf numFmtId="0" fontId="17" fillId="22" borderId="14" xfId="99" applyFont="1" applyFill="1" applyBorder="1" applyAlignment="1">
      <alignment vertical="center" wrapText="1"/>
    </xf>
    <xf numFmtId="0" fontId="16" fillId="0" borderId="14" xfId="99" applyFont="1" applyFill="1" applyBorder="1" applyAlignment="1">
      <alignment vertical="center"/>
    </xf>
    <xf numFmtId="0" fontId="16" fillId="0" borderId="14" xfId="99" applyFont="1" applyFill="1" applyBorder="1" applyAlignment="1">
      <alignment horizontal="right" vertical="center"/>
    </xf>
    <xf numFmtId="0" fontId="16" fillId="25" borderId="14" xfId="99" applyFont="1" applyFill="1" applyBorder="1" applyAlignment="1">
      <alignment horizontal="right" vertical="center"/>
    </xf>
    <xf numFmtId="3" fontId="39" fillId="23" borderId="17" xfId="99" applyNumberFormat="1" applyFont="1" applyFill="1" applyBorder="1" applyAlignment="1">
      <alignment horizontal="right" vertical="center"/>
    </xf>
    <xf numFmtId="0" fontId="16" fillId="0" borderId="0" xfId="99" applyFont="1" applyBorder="1" applyAlignment="1">
      <alignment horizontal="left" vertical="center"/>
    </xf>
    <xf numFmtId="0" fontId="39" fillId="23" borderId="16" xfId="99" applyFont="1" applyFill="1" applyBorder="1" applyAlignment="1">
      <alignment horizontal="center" vertical="center"/>
    </xf>
    <xf numFmtId="0" fontId="16" fillId="25" borderId="14" xfId="99" applyFont="1" applyFill="1" applyBorder="1" applyAlignment="1">
      <alignment horizontal="right" vertical="center" wrapText="1"/>
    </xf>
    <xf numFmtId="0" fontId="41" fillId="0" borderId="0" xfId="99" applyFont="1" applyBorder="1"/>
    <xf numFmtId="0" fontId="54" fillId="0" borderId="0" xfId="99" applyFont="1" applyBorder="1"/>
    <xf numFmtId="0" fontId="16" fillId="0" borderId="0" xfId="99" applyFont="1" applyFill="1" applyBorder="1" applyAlignment="1">
      <alignment horizontal="left" vertical="top" wrapText="1"/>
    </xf>
    <xf numFmtId="0" fontId="17" fillId="0" borderId="0" xfId="99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40" fillId="0" borderId="0" xfId="0" applyNumberFormat="1" applyFont="1"/>
    <xf numFmtId="0" fontId="55" fillId="33" borderId="36" xfId="0" applyFont="1" applyFill="1" applyBorder="1" applyAlignment="1">
      <alignment horizontal="left"/>
    </xf>
    <xf numFmtId="0" fontId="55" fillId="33" borderId="36" xfId="0" applyNumberFormat="1" applyFont="1" applyFill="1" applyBorder="1"/>
    <xf numFmtId="3" fontId="16" fillId="0" borderId="0" xfId="99" applyNumberFormat="1" applyFont="1" applyBorder="1" applyAlignment="1">
      <alignment horizontal="right" vertical="center"/>
    </xf>
    <xf numFmtId="0" fontId="52" fillId="0" borderId="0" xfId="0" applyFont="1" applyAlignment="1">
      <alignment horizontal="left" vertical="top" wrapText="1"/>
    </xf>
    <xf numFmtId="0" fontId="17" fillId="0" borderId="0" xfId="99" applyFont="1" applyBorder="1" applyAlignment="1">
      <alignment horizontal="center" vertical="center"/>
    </xf>
    <xf numFmtId="0" fontId="39" fillId="30" borderId="25" xfId="99" applyFont="1" applyFill="1" applyBorder="1" applyAlignment="1">
      <alignment horizontal="center" vertical="center" wrapText="1"/>
    </xf>
    <xf numFmtId="0" fontId="39" fillId="30" borderId="31" xfId="99" applyFont="1" applyFill="1" applyBorder="1" applyAlignment="1">
      <alignment horizontal="center" vertical="center" wrapText="1"/>
    </xf>
    <xf numFmtId="0" fontId="39" fillId="30" borderId="28" xfId="99" applyFont="1" applyFill="1" applyBorder="1" applyAlignment="1">
      <alignment horizontal="center" vertical="center" wrapText="1"/>
    </xf>
    <xf numFmtId="0" fontId="39" fillId="31" borderId="26" xfId="99" applyFont="1" applyFill="1" applyBorder="1" applyAlignment="1">
      <alignment horizontal="center" vertical="center" wrapText="1"/>
    </xf>
    <xf numFmtId="0" fontId="39" fillId="31" borderId="27" xfId="99" applyFont="1" applyFill="1" applyBorder="1" applyAlignment="1">
      <alignment horizontal="center" vertical="center" wrapText="1"/>
    </xf>
    <xf numFmtId="0" fontId="39" fillId="31" borderId="32" xfId="99" applyFont="1" applyFill="1" applyBorder="1" applyAlignment="1">
      <alignment horizontal="center" vertical="center" wrapText="1"/>
    </xf>
    <xf numFmtId="0" fontId="39" fillId="31" borderId="34" xfId="99" applyFont="1" applyFill="1" applyBorder="1" applyAlignment="1">
      <alignment horizontal="center" vertical="center" wrapText="1"/>
    </xf>
    <xf numFmtId="0" fontId="39" fillId="31" borderId="22" xfId="99" applyFont="1" applyFill="1" applyBorder="1" applyAlignment="1">
      <alignment horizontal="center" vertical="center" wrapText="1"/>
    </xf>
    <xf numFmtId="0" fontId="39" fillId="31" borderId="33" xfId="99" applyFont="1" applyFill="1" applyBorder="1" applyAlignment="1">
      <alignment horizontal="center" vertical="center" wrapText="1"/>
    </xf>
    <xf numFmtId="0" fontId="39" fillId="31" borderId="21" xfId="99" applyFont="1" applyFill="1" applyBorder="1" applyAlignment="1">
      <alignment horizontal="center" vertical="center" wrapText="1"/>
    </xf>
    <xf numFmtId="0" fontId="16" fillId="0" borderId="0" xfId="99" applyFont="1" applyFill="1" applyBorder="1" applyAlignment="1">
      <alignment horizontal="left" vertical="center" wrapText="1"/>
    </xf>
    <xf numFmtId="0" fontId="16" fillId="0" borderId="0" xfId="99" applyFont="1" applyFill="1" applyBorder="1" applyAlignment="1">
      <alignment horizontal="left" vertical="top" wrapText="1"/>
    </xf>
    <xf numFmtId="0" fontId="17" fillId="0" borderId="0" xfId="99" applyFont="1" applyFill="1" applyBorder="1" applyAlignment="1">
      <alignment horizontal="center" vertical="center"/>
    </xf>
    <xf numFmtId="0" fontId="39" fillId="31" borderId="37" xfId="99" applyFont="1" applyFill="1" applyBorder="1" applyAlignment="1">
      <alignment horizontal="center" vertical="center" wrapText="1"/>
    </xf>
    <xf numFmtId="0" fontId="39" fillId="31" borderId="30" xfId="99" applyFont="1" applyFill="1" applyBorder="1" applyAlignment="1">
      <alignment horizontal="center" vertical="center" wrapText="1"/>
    </xf>
    <xf numFmtId="0" fontId="39" fillId="31" borderId="39" xfId="99" applyFont="1" applyFill="1" applyBorder="1" applyAlignment="1">
      <alignment horizontal="center" vertical="center" wrapText="1"/>
    </xf>
    <xf numFmtId="0" fontId="39" fillId="31" borderId="40" xfId="99" applyFont="1" applyFill="1" applyBorder="1" applyAlignment="1">
      <alignment horizontal="center" vertical="center" wrapText="1"/>
    </xf>
    <xf numFmtId="0" fontId="39" fillId="31" borderId="38" xfId="99" applyFont="1" applyFill="1" applyBorder="1" applyAlignment="1">
      <alignment horizontal="center" vertical="center" wrapText="1"/>
    </xf>
    <xf numFmtId="0" fontId="39" fillId="31" borderId="23" xfId="99" applyFont="1" applyFill="1" applyBorder="1" applyAlignment="1">
      <alignment horizontal="center" vertical="center" wrapText="1"/>
    </xf>
    <xf numFmtId="0" fontId="39" fillId="31" borderId="42" xfId="99" applyFont="1" applyFill="1" applyBorder="1" applyAlignment="1">
      <alignment horizontal="center" vertical="center" wrapText="1"/>
    </xf>
    <xf numFmtId="0" fontId="17" fillId="0" borderId="0" xfId="99" applyFont="1" applyBorder="1" applyAlignment="1">
      <alignment horizontal="center" vertical="center" wrapText="1"/>
    </xf>
  </cellXfs>
  <cellStyles count="4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1 2" xfId="131"/>
    <cellStyle name="20% - Énfasis1 3" xfId="248"/>
    <cellStyle name="20% - Énfasis1 4" xfId="395"/>
    <cellStyle name="20% - Énfasis2" xfId="8" builtinId="34" customBuiltin="1"/>
    <cellStyle name="20% - Énfasis2 2" xfId="132"/>
    <cellStyle name="20% - Énfasis2 3" xfId="249"/>
    <cellStyle name="20% - Énfasis2 4" xfId="396"/>
    <cellStyle name="20% - Énfasis3" xfId="9" builtinId="38" customBuiltin="1"/>
    <cellStyle name="20% - Énfasis3 2" xfId="133"/>
    <cellStyle name="20% - Énfasis3 3" xfId="250"/>
    <cellStyle name="20% - Énfasis3 4" xfId="397"/>
    <cellStyle name="20% - Énfasis4" xfId="10" builtinId="42" customBuiltin="1"/>
    <cellStyle name="20% - Énfasis4 2" xfId="134"/>
    <cellStyle name="20% - Énfasis4 3" xfId="135"/>
    <cellStyle name="20% - Énfasis4 3 2" xfId="136"/>
    <cellStyle name="20% - Énfasis4 4" xfId="398"/>
    <cellStyle name="20% - Énfasis5" xfId="11" builtinId="46" customBuiltin="1"/>
    <cellStyle name="20% - Énfasis5 2" xfId="137"/>
    <cellStyle name="20% - Énfasis5 3" xfId="251"/>
    <cellStyle name="20% - Énfasis5 4" xfId="399"/>
    <cellStyle name="20% - Énfasis6" xfId="12" builtinId="50" customBuiltin="1"/>
    <cellStyle name="20% - Énfasis6 2" xfId="138"/>
    <cellStyle name="20% - Énfasis6 3" xfId="252"/>
    <cellStyle name="20% - Énfasis6 4" xfId="400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1 2" xfId="139"/>
    <cellStyle name="40% - Énfasis1 3" xfId="253"/>
    <cellStyle name="40% - Énfasis1 4" xfId="401"/>
    <cellStyle name="40% - Énfasis2" xfId="20" builtinId="35" customBuiltin="1"/>
    <cellStyle name="40% - Énfasis2 2" xfId="140"/>
    <cellStyle name="40% - Énfasis2 3" xfId="254"/>
    <cellStyle name="40% - Énfasis2 4" xfId="402"/>
    <cellStyle name="40% - Énfasis3" xfId="21" builtinId="39" customBuiltin="1"/>
    <cellStyle name="40% - Énfasis3 2" xfId="141"/>
    <cellStyle name="40% - Énfasis3 3" xfId="255"/>
    <cellStyle name="40% - Énfasis3 4" xfId="403"/>
    <cellStyle name="40% - Énfasis4" xfId="22" builtinId="43" customBuiltin="1"/>
    <cellStyle name="40% - Énfasis4 2" xfId="142"/>
    <cellStyle name="40% - Énfasis4 3" xfId="256"/>
    <cellStyle name="40% - Énfasis4 4" xfId="404"/>
    <cellStyle name="40% - Énfasis5" xfId="23" builtinId="47" customBuiltin="1"/>
    <cellStyle name="40% - Énfasis5 2" xfId="143"/>
    <cellStyle name="40% - Énfasis5 3" xfId="257"/>
    <cellStyle name="40% - Énfasis5 4" xfId="405"/>
    <cellStyle name="40% - Énfasis6" xfId="24" builtinId="51" customBuiltin="1"/>
    <cellStyle name="40% - Énfasis6 2" xfId="144"/>
    <cellStyle name="40% - Énfasis6 3" xfId="258"/>
    <cellStyle name="40% - Énfasis6 4" xfId="406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1 2" xfId="145"/>
    <cellStyle name="60% - Énfasis1 3" xfId="259"/>
    <cellStyle name="60% - Énfasis1 4" xfId="407"/>
    <cellStyle name="60% - Énfasis2" xfId="32" builtinId="36" customBuiltin="1"/>
    <cellStyle name="60% - Énfasis2 2" xfId="146"/>
    <cellStyle name="60% - Énfasis2 3" xfId="260"/>
    <cellStyle name="60% - Énfasis2 4" xfId="408"/>
    <cellStyle name="60% - Énfasis3" xfId="33" builtinId="40" customBuiltin="1"/>
    <cellStyle name="60% - Énfasis3 2" xfId="147"/>
    <cellStyle name="60% - Énfasis3 3" xfId="261"/>
    <cellStyle name="60% - Énfasis3 4" xfId="409"/>
    <cellStyle name="60% - Énfasis4" xfId="34" builtinId="44" customBuiltin="1"/>
    <cellStyle name="60% - Énfasis4 2" xfId="148"/>
    <cellStyle name="60% - Énfasis4 3" xfId="262"/>
    <cellStyle name="60% - Énfasis4 4" xfId="410"/>
    <cellStyle name="60% - Énfasis5" xfId="35" builtinId="48" customBuiltin="1"/>
    <cellStyle name="60% - Énfasis5 2" xfId="149"/>
    <cellStyle name="60% - Énfasis5 3" xfId="263"/>
    <cellStyle name="60% - Énfasis5 4" xfId="411"/>
    <cellStyle name="60% - Énfasis6" xfId="36" builtinId="52" customBuiltin="1"/>
    <cellStyle name="60% - Énfasis6 2" xfId="150"/>
    <cellStyle name="60% - Énfasis6 3" xfId="264"/>
    <cellStyle name="60% - Énfasis6 4" xfId="412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se 0 dec" xfId="44"/>
    <cellStyle name="Base 1 dec" xfId="45"/>
    <cellStyle name="Base 2 dec" xfId="46"/>
    <cellStyle name="Buena" xfId="47" builtinId="26" customBuiltin="1"/>
    <cellStyle name="Buena 2" xfId="151"/>
    <cellStyle name="Buena 3" xfId="265"/>
    <cellStyle name="Buena 4" xfId="413"/>
    <cellStyle name="Calculation" xfId="48"/>
    <cellStyle name="Cálculo" xfId="49" builtinId="22" customBuiltin="1"/>
    <cellStyle name="Cálculo 2" xfId="152"/>
    <cellStyle name="Cálculo 3" xfId="266"/>
    <cellStyle name="Cálculo 4" xfId="414"/>
    <cellStyle name="Capitulo" xfId="50"/>
    <cellStyle name="Capitulo 10" xfId="196"/>
    <cellStyle name="Capitulo 11" xfId="197"/>
    <cellStyle name="Capitulo 12" xfId="267"/>
    <cellStyle name="Capitulo 13" xfId="268"/>
    <cellStyle name="Capitulo 2" xfId="198"/>
    <cellStyle name="Capitulo 3" xfId="199"/>
    <cellStyle name="Capitulo 4" xfId="200"/>
    <cellStyle name="Capitulo 5" xfId="201"/>
    <cellStyle name="Capitulo 6" xfId="202"/>
    <cellStyle name="Capitulo 7" xfId="203"/>
    <cellStyle name="Capitulo 8" xfId="204"/>
    <cellStyle name="Capitulo 9" xfId="205"/>
    <cellStyle name="Celda de comprobación" xfId="51" builtinId="23" customBuiltin="1"/>
    <cellStyle name="Celda de comprobación 2" xfId="153"/>
    <cellStyle name="Celda de comprobación 3" xfId="269"/>
    <cellStyle name="Celda de comprobación 4" xfId="415"/>
    <cellStyle name="Celda vinculada" xfId="52" builtinId="24" customBuiltin="1"/>
    <cellStyle name="Celda vinculada 2" xfId="154"/>
    <cellStyle name="Celda vinculada 3" xfId="270"/>
    <cellStyle name="Celda vinculada 4" xfId="416"/>
    <cellStyle name="Check Cell" xfId="53"/>
    <cellStyle name="Descripciones" xfId="54"/>
    <cellStyle name="Descripciones 2" xfId="271"/>
    <cellStyle name="Descripciones 3" xfId="272"/>
    <cellStyle name="Enc. der" xfId="55"/>
    <cellStyle name="Enc. der 2" xfId="273"/>
    <cellStyle name="Enc. der 3" xfId="274"/>
    <cellStyle name="Enc. izq" xfId="56"/>
    <cellStyle name="Enc. izq 2" xfId="275"/>
    <cellStyle name="Enc. izq 3" xfId="276"/>
    <cellStyle name="Encabezado 4" xfId="57" builtinId="19" customBuiltin="1"/>
    <cellStyle name="Encabezado 4 2" xfId="155"/>
    <cellStyle name="Encabezado 4 3" xfId="277"/>
    <cellStyle name="Encabezado 4 4" xfId="417"/>
    <cellStyle name="Énfasis1" xfId="58" builtinId="29" customBuiltin="1"/>
    <cellStyle name="Énfasis1 2" xfId="156"/>
    <cellStyle name="Énfasis1 3" xfId="278"/>
    <cellStyle name="Énfasis1 4" xfId="418"/>
    <cellStyle name="Énfasis2" xfId="59" builtinId="33" customBuiltin="1"/>
    <cellStyle name="Énfasis2 2" xfId="157"/>
    <cellStyle name="Énfasis2 3" xfId="279"/>
    <cellStyle name="Énfasis2 4" xfId="419"/>
    <cellStyle name="Énfasis3" xfId="60" builtinId="37" customBuiltin="1"/>
    <cellStyle name="Énfasis3 2" xfId="158"/>
    <cellStyle name="Énfasis3 3" xfId="280"/>
    <cellStyle name="Énfasis3 4" xfId="420"/>
    <cellStyle name="Énfasis4" xfId="61" builtinId="41" customBuiltin="1"/>
    <cellStyle name="Énfasis4 2" xfId="159"/>
    <cellStyle name="Énfasis4 3" xfId="281"/>
    <cellStyle name="Énfasis4 4" xfId="421"/>
    <cellStyle name="Énfasis5" xfId="62" builtinId="45" customBuiltin="1"/>
    <cellStyle name="Énfasis5 2" xfId="160"/>
    <cellStyle name="Énfasis5 3" xfId="282"/>
    <cellStyle name="Énfasis5 4" xfId="422"/>
    <cellStyle name="Énfasis6" xfId="63" builtinId="49" customBuiltin="1"/>
    <cellStyle name="Énfasis6 2" xfId="161"/>
    <cellStyle name="Énfasis6 3" xfId="283"/>
    <cellStyle name="Énfasis6 4" xfId="423"/>
    <cellStyle name="Entrada" xfId="64" builtinId="20" customBuiltin="1"/>
    <cellStyle name="Entrada 2" xfId="162"/>
    <cellStyle name="Entrada 3" xfId="284"/>
    <cellStyle name="Entrada 4" xfId="424"/>
    <cellStyle name="Etiqueta" xfId="65"/>
    <cellStyle name="Etiqueta 2" xfId="285"/>
    <cellStyle name="Etiqueta 3" xfId="286"/>
    <cellStyle name="Euro" xfId="66"/>
    <cellStyle name="Euro 2" xfId="287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correcto" xfId="73" builtinId="27" customBuiltin="1"/>
    <cellStyle name="Incorrecto 2" xfId="163"/>
    <cellStyle name="Incorrecto 3" xfId="288"/>
    <cellStyle name="Incorrecto 4" xfId="425"/>
    <cellStyle name="Input" xfId="74"/>
    <cellStyle name="Linea Inferior" xfId="75"/>
    <cellStyle name="Linea Inferior 2" xfId="289"/>
    <cellStyle name="Linea Inferior 3" xfId="290"/>
    <cellStyle name="Linea Superior" xfId="76"/>
    <cellStyle name="Linea Superior 2" xfId="291"/>
    <cellStyle name="Linea Superior 3" xfId="292"/>
    <cellStyle name="Linea Tipo" xfId="77"/>
    <cellStyle name="Linea Tipo 2" xfId="293"/>
    <cellStyle name="Linea Tipo 3" xfId="294"/>
    <cellStyle name="Linked Cell" xfId="78"/>
    <cellStyle name="Millares 2" xfId="206"/>
    <cellStyle name="Millares 3" xfId="295"/>
    <cellStyle name="Millares 4" xfId="426"/>
    <cellStyle name="Moneda 2" xfId="207"/>
    <cellStyle name="Moneda 2 10" xfId="208"/>
    <cellStyle name="Moneda 2 11" xfId="209"/>
    <cellStyle name="Moneda 2 2" xfId="210"/>
    <cellStyle name="Moneda 2 2 2" xfId="211"/>
    <cellStyle name="Moneda 2 3" xfId="212"/>
    <cellStyle name="Moneda 2 4" xfId="213"/>
    <cellStyle name="Moneda 2 5" xfId="214"/>
    <cellStyle name="Moneda 2 6" xfId="215"/>
    <cellStyle name="Moneda 2 7" xfId="216"/>
    <cellStyle name="Moneda 2 8" xfId="217"/>
    <cellStyle name="Moneda 2 9" xfId="218"/>
    <cellStyle name="Moneda 3" xfId="219"/>
    <cellStyle name="Moneda 4" xfId="296"/>
    <cellStyle name="Neutral" xfId="79" builtinId="28" customBuiltin="1"/>
    <cellStyle name="Neutral 2" xfId="164"/>
    <cellStyle name="Neutral 3" xfId="297"/>
    <cellStyle name="Neutral 4" xfId="427"/>
    <cellStyle name="Normal" xfId="0" builtinId="0"/>
    <cellStyle name="Normal 10" xfId="165"/>
    <cellStyle name="Normal 10 2" xfId="124"/>
    <cellStyle name="Normal 10 2 2" xfId="298"/>
    <cellStyle name="Normal 10 2 2 2" xfId="299"/>
    <cellStyle name="Normal 10 3" xfId="300"/>
    <cellStyle name="Normal 10 4" xfId="301"/>
    <cellStyle name="Normal 11" xfId="166"/>
    <cellStyle name="Normal 11 2" xfId="167"/>
    <cellStyle name="Normal 11 2 2" xfId="302"/>
    <cellStyle name="Normal 11 2 2 2" xfId="303"/>
    <cellStyle name="Normal 11 2 3" xfId="304"/>
    <cellStyle name="Normal 11 2 3 2" xfId="305"/>
    <cellStyle name="Normal 11 3" xfId="306"/>
    <cellStyle name="Normal 11 4" xfId="307"/>
    <cellStyle name="Normal 11 4 2" xfId="308"/>
    <cellStyle name="Normal 12" xfId="309"/>
    <cellStyle name="Normal 12 2" xfId="310"/>
    <cellStyle name="Normal 12 3" xfId="428"/>
    <cellStyle name="Normal 13" xfId="311"/>
    <cellStyle name="Normal 13 2" xfId="312"/>
    <cellStyle name="Normal 14" xfId="313"/>
    <cellStyle name="Normal 15" xfId="314"/>
    <cellStyle name="Normal 15 2" xfId="429"/>
    <cellStyle name="Normal 16" xfId="315"/>
    <cellStyle name="Normal 16 2" xfId="316"/>
    <cellStyle name="Normal 16 3" xfId="430"/>
    <cellStyle name="Normal 16 3 2" xfId="431"/>
    <cellStyle name="Normal 16 3 2 2" xfId="432"/>
    <cellStyle name="Normal 17" xfId="317"/>
    <cellStyle name="Normal 17 2" xfId="318"/>
    <cellStyle name="Normal 17 2 2" xfId="319"/>
    <cellStyle name="Normal 17 3" xfId="433"/>
    <cellStyle name="Normal 18" xfId="320"/>
    <cellStyle name="Normal 18 2" xfId="321"/>
    <cellStyle name="Normal 19" xfId="322"/>
    <cellStyle name="Normal 19 2" xfId="323"/>
    <cellStyle name="Normal 2" xfId="80"/>
    <cellStyle name="Normal 2 10" xfId="118"/>
    <cellStyle name="Normal 2 10 2" xfId="220"/>
    <cellStyle name="Normal 2 10 2 2" xfId="221"/>
    <cellStyle name="Normal 2 10 2 2 2" xfId="324"/>
    <cellStyle name="Normal 2 10 3" xfId="325"/>
    <cellStyle name="Normal 2 11" xfId="222"/>
    <cellStyle name="Normal 2 12" xfId="326"/>
    <cellStyle name="Normal 2 13" xfId="327"/>
    <cellStyle name="Normal 2 13 2" xfId="328"/>
    <cellStyle name="Normal 2 2" xfId="102"/>
    <cellStyle name="Normal 2 2 2" xfId="127"/>
    <cellStyle name="Normal 2 2 2 2" xfId="223"/>
    <cellStyle name="Normal 2 2 2 3" xfId="329"/>
    <cellStyle name="Normal 2 2 2 3 2" xfId="330"/>
    <cellStyle name="Normal 2 2 3" xfId="331"/>
    <cellStyle name="Normal 2 2 4" xfId="224"/>
    <cellStyle name="Normal 2 2 4 2" xfId="332"/>
    <cellStyle name="Normal 2 2 4 3" xfId="333"/>
    <cellStyle name="Normal 2 2 5" xfId="334"/>
    <cellStyle name="Normal 2 2 6" xfId="335"/>
    <cellStyle name="Normal 2 2_MATRICULA 209 2010 GEM" xfId="336"/>
    <cellStyle name="Normal 2 3" xfId="106"/>
    <cellStyle name="Normal 2 4" xfId="107"/>
    <cellStyle name="Normal 2 5" xfId="108"/>
    <cellStyle name="Normal 2 6" xfId="109"/>
    <cellStyle name="Normal 2 7" xfId="110"/>
    <cellStyle name="Normal 2 8" xfId="225"/>
    <cellStyle name="Normal 2 9" xfId="226"/>
    <cellStyle name="Normal 2_2009%20Sec%20Docencia(1)" xfId="103"/>
    <cellStyle name="Normal 20" xfId="337"/>
    <cellStyle name="Normal 20 2" xfId="434"/>
    <cellStyle name="Normal 21" xfId="338"/>
    <cellStyle name="Normal 21 2" xfId="435"/>
    <cellStyle name="Normal 22" xfId="339"/>
    <cellStyle name="Normal 23" xfId="340"/>
    <cellStyle name="Normal 24" xfId="341"/>
    <cellStyle name="Normal 24 2" xfId="342"/>
    <cellStyle name="Normal 25" xfId="449"/>
    <cellStyle name="Normal 26" xfId="450"/>
    <cellStyle name="Normal 27" xfId="451"/>
    <cellStyle name="Normal 28" xfId="452"/>
    <cellStyle name="Normal 3" xfId="81"/>
    <cellStyle name="Normal 3 2" xfId="105"/>
    <cellStyle name="Normal 3 2 2" xfId="119"/>
    <cellStyle name="Normal 3 2 2 2" xfId="123"/>
    <cellStyle name="Normal 3 2 2 2 2" xfId="227"/>
    <cellStyle name="Normal 3 2 2 2 2 2" xfId="343"/>
    <cellStyle name="Normal 3 2 2 2 3" xfId="125"/>
    <cellStyle name="Normal 3 2 2 2 4" xfId="344"/>
    <cellStyle name="Normal 3 2 2 3" xfId="345"/>
    <cellStyle name="Normal 3 2 3" xfId="346"/>
    <cellStyle name="Normal 3 3" xfId="347"/>
    <cellStyle name="Normal 3 4" xfId="348"/>
    <cellStyle name="Normal 3_AGENDA DEP 2009 F" xfId="228"/>
    <cellStyle name="Normal 4" xfId="99"/>
    <cellStyle name="Normal 4 2" xfId="100"/>
    <cellStyle name="Normal 4 2 2" xfId="168"/>
    <cellStyle name="Normal 4 2 2 2" xfId="169"/>
    <cellStyle name="Normal 4 2 3" xfId="170"/>
    <cellStyle name="Normal 4 3" xfId="229"/>
    <cellStyle name="Normal 4 4" xfId="230"/>
    <cellStyle name="Normal 4 4 2" xfId="436"/>
    <cellStyle name="Normal 4 5" xfId="122"/>
    <cellStyle name="Normal 49" xfId="394"/>
    <cellStyle name="Normal 5" xfId="101"/>
    <cellStyle name="Normal 5 2" xfId="171"/>
    <cellStyle name="Normal 5 2 2" xfId="172"/>
    <cellStyle name="Normal 5 3" xfId="173"/>
    <cellStyle name="Normal 5 5" xfId="349"/>
    <cellStyle name="Normal 5 5 2" xfId="350"/>
    <cellStyle name="Normal 5 5 2 2" xfId="351"/>
    <cellStyle name="Normal 5 5 3" xfId="352"/>
    <cellStyle name="Normal 5 5 5" xfId="353"/>
    <cellStyle name="Normal 6" xfId="117"/>
    <cellStyle name="Normal 7" xfId="174"/>
    <cellStyle name="Normal 7 2" xfId="231"/>
    <cellStyle name="Normal 7 2 2" xfId="232"/>
    <cellStyle name="Normal 7 2 2 2" xfId="354"/>
    <cellStyle name="Normal 7 2 3" xfId="355"/>
    <cellStyle name="Normal 7 2 3 2" xfId="453"/>
    <cellStyle name="Normal 7 2 3 3" xfId="454"/>
    <cellStyle name="Normal 7 3" xfId="356"/>
    <cellStyle name="Normal 7 3 2" xfId="357"/>
    <cellStyle name="Normal 7 3 3" xfId="358"/>
    <cellStyle name="Normal 7 3 3 2" xfId="359"/>
    <cellStyle name="Normal 7 3 3 2 2" xfId="437"/>
    <cellStyle name="Normal 7 3 3 2 3" xfId="438"/>
    <cellStyle name="Normal 7_ANEXO_1ER_INFORME_2009-2013(1)" xfId="233"/>
    <cellStyle name="Normal 8" xfId="120"/>
    <cellStyle name="Normal 8 2" xfId="121"/>
    <cellStyle name="Normal 8 2 2" xfId="128"/>
    <cellStyle name="Normal 8 2 2 2" xfId="175"/>
    <cellStyle name="Normal 8 2 2 2 2" xfId="176"/>
    <cellStyle name="Normal 8 2 2 3" xfId="177"/>
    <cellStyle name="Normal 8 2 3" xfId="129"/>
    <cellStyle name="Normal 8 2 3 2" xfId="130"/>
    <cellStyle name="Normal 8 2 3 2 2" xfId="178"/>
    <cellStyle name="Normal 8 2 3 2 3" xfId="393"/>
    <cellStyle name="Normal 8 2 3 3" xfId="179"/>
    <cellStyle name="Normal 8 2 4" xfId="180"/>
    <cellStyle name="Normal 8 2 4 2" xfId="181"/>
    <cellStyle name="Normal 8 2 5" xfId="182"/>
    <cellStyle name="Normal 8 3" xfId="183"/>
    <cellStyle name="Normal 8 3 2" xfId="184"/>
    <cellStyle name="Normal 8 4" xfId="185"/>
    <cellStyle name="Normal 9" xfId="186"/>
    <cellStyle name="Normal 9 2" xfId="234"/>
    <cellStyle name="Normal 9 2 2" xfId="439"/>
    <cellStyle name="Normal 9 3" xfId="360"/>
    <cellStyle name="Normal 9 3 2" xfId="361"/>
    <cellStyle name="Notas" xfId="82" builtinId="10" customBuiltin="1"/>
    <cellStyle name="Notas 10" xfId="235"/>
    <cellStyle name="Notas 11" xfId="236"/>
    <cellStyle name="Notas 12" xfId="362"/>
    <cellStyle name="Notas 13" xfId="363"/>
    <cellStyle name="Notas 14" xfId="440"/>
    <cellStyle name="Notas 2" xfId="111"/>
    <cellStyle name="Notas 3" xfId="112"/>
    <cellStyle name="Notas 4" xfId="113"/>
    <cellStyle name="Notas 5" xfId="114"/>
    <cellStyle name="Notas 6" xfId="115"/>
    <cellStyle name="Notas 7" xfId="116"/>
    <cellStyle name="Notas 8" xfId="187"/>
    <cellStyle name="Notas 9" xfId="237"/>
    <cellStyle name="Note" xfId="83"/>
    <cellStyle name="Note 10" xfId="238"/>
    <cellStyle name="Note 11" xfId="239"/>
    <cellStyle name="Note 12" xfId="364"/>
    <cellStyle name="Note 2" xfId="240"/>
    <cellStyle name="Note 3" xfId="241"/>
    <cellStyle name="Note 4" xfId="242"/>
    <cellStyle name="Note 5" xfId="243"/>
    <cellStyle name="Note 6" xfId="244"/>
    <cellStyle name="Note 7" xfId="245"/>
    <cellStyle name="Note 8" xfId="246"/>
    <cellStyle name="Note 9" xfId="247"/>
    <cellStyle name="Num. cuadro" xfId="84"/>
    <cellStyle name="Num. cuadro 2" xfId="365"/>
    <cellStyle name="Num. cuadro 3" xfId="366"/>
    <cellStyle name="Output" xfId="85"/>
    <cellStyle name="Pie" xfId="86"/>
    <cellStyle name="Pie 2" xfId="367"/>
    <cellStyle name="Pie 3" xfId="368"/>
    <cellStyle name="Porcentual 2" xfId="104"/>
    <cellStyle name="Porcentual 2 2" xfId="126"/>
    <cellStyle name="Porcentual 3" xfId="369"/>
    <cellStyle name="Porcentual 4" xfId="370"/>
    <cellStyle name="Salida" xfId="87" builtinId="21" customBuiltin="1"/>
    <cellStyle name="Salida 2" xfId="188"/>
    <cellStyle name="Salida 3" xfId="371"/>
    <cellStyle name="Salida 4" xfId="441"/>
    <cellStyle name="TableStyleLight1" xfId="372"/>
    <cellStyle name="Texto de advertencia" xfId="88" builtinId="11" customBuiltin="1"/>
    <cellStyle name="Texto de advertencia 2" xfId="189"/>
    <cellStyle name="Texto de advertencia 3" xfId="373"/>
    <cellStyle name="Texto de advertencia 4" xfId="442"/>
    <cellStyle name="Texto explicativo" xfId="89" builtinId="53" customBuiltin="1"/>
    <cellStyle name="Texto explicativo 2" xfId="190"/>
    <cellStyle name="Texto explicativo 3" xfId="374"/>
    <cellStyle name="Texto explicativo 4" xfId="443"/>
    <cellStyle name="Title" xfId="90"/>
    <cellStyle name="Titulo" xfId="91"/>
    <cellStyle name="Título" xfId="92" builtinId="15" customBuiltin="1"/>
    <cellStyle name="Título 1" xfId="93" builtinId="16" customBuiltin="1"/>
    <cellStyle name="Título 1 2" xfId="191"/>
    <cellStyle name="Título 1 3" xfId="375"/>
    <cellStyle name="Título 1 4" xfId="444"/>
    <cellStyle name="Titulo 10" xfId="376"/>
    <cellStyle name="Titulo 11" xfId="377"/>
    <cellStyle name="Titulo 12" xfId="378"/>
    <cellStyle name="Titulo 13" xfId="379"/>
    <cellStyle name="Titulo 2" xfId="380"/>
    <cellStyle name="Título 2" xfId="94" builtinId="17" customBuiltin="1"/>
    <cellStyle name="Título 2 2" xfId="192"/>
    <cellStyle name="Título 2 3" xfId="381"/>
    <cellStyle name="Título 2 4" xfId="445"/>
    <cellStyle name="Titulo 3" xfId="382"/>
    <cellStyle name="Título 3" xfId="95" builtinId="18" customBuiltin="1"/>
    <cellStyle name="Título 3 2" xfId="193"/>
    <cellStyle name="Título 3 3" xfId="383"/>
    <cellStyle name="Título 3 4" xfId="446"/>
    <cellStyle name="Titulo 4" xfId="384"/>
    <cellStyle name="Título 4" xfId="194"/>
    <cellStyle name="Titulo 5" xfId="385"/>
    <cellStyle name="Título 5" xfId="386"/>
    <cellStyle name="Titulo 6" xfId="387"/>
    <cellStyle name="Título 6" xfId="388"/>
    <cellStyle name="Titulo 7" xfId="389"/>
    <cellStyle name="Título 7" xfId="447"/>
    <cellStyle name="Titulo 8" xfId="390"/>
    <cellStyle name="Titulo 9" xfId="391"/>
    <cellStyle name="Titulo_2 doc pla cuadros 3° Informe" xfId="96"/>
    <cellStyle name="Total" xfId="97" builtinId="25" customBuiltin="1"/>
    <cellStyle name="Total 2" xfId="195"/>
    <cellStyle name="Total 3" xfId="392"/>
    <cellStyle name="Total 4" xfId="448"/>
    <cellStyle name="Warning Text" xfId="9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  <mruColors>
      <color rgb="FF6A916C"/>
      <color rgb="FFFFFFCC"/>
      <color rgb="FFE3D8BF"/>
      <color rgb="FFFFCCCC"/>
      <color rgb="FFA88B4A"/>
      <color rgb="FF376091"/>
      <color rgb="FF967C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showZeros="0" tabSelected="1" zoomScaleNormal="100" zoomScaleSheetLayoutView="100" workbookViewId="0">
      <selection activeCell="G9" sqref="G9"/>
    </sheetView>
  </sheetViews>
  <sheetFormatPr baseColWidth="10" defaultRowHeight="12" x14ac:dyDescent="0.2"/>
  <cols>
    <col min="1" max="1" width="49.85546875" style="19" customWidth="1"/>
    <col min="2" max="3" width="5.28515625" style="19" customWidth="1"/>
    <col min="4" max="4" width="6.7109375" style="19" customWidth="1"/>
    <col min="5" max="11" width="5.28515625" style="19" customWidth="1"/>
    <col min="12" max="12" width="7.140625" style="19" customWidth="1"/>
    <col min="13" max="13" width="7" style="19" customWidth="1"/>
    <col min="14" max="16384" width="11.42578125" style="19"/>
  </cols>
  <sheetData>
    <row r="1" spans="1:17" s="17" customFormat="1" ht="14.25" customHeight="1" x14ac:dyDescent="0.2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7" s="17" customFormat="1" ht="14.25" customHeight="1" x14ac:dyDescent="0.2">
      <c r="A2" s="18"/>
      <c r="B2" s="6"/>
      <c r="C2" s="6"/>
      <c r="D2" s="6"/>
      <c r="E2" s="6"/>
      <c r="F2" s="6"/>
      <c r="G2" s="6"/>
      <c r="H2" s="6"/>
      <c r="K2" s="6"/>
    </row>
    <row r="3" spans="1:17" ht="12" customHeight="1" x14ac:dyDescent="0.2">
      <c r="A3" s="88" t="s">
        <v>47</v>
      </c>
      <c r="B3" s="91" t="s">
        <v>48</v>
      </c>
      <c r="C3" s="91"/>
      <c r="D3" s="91"/>
      <c r="E3" s="91"/>
      <c r="F3" s="91"/>
      <c r="G3" s="91"/>
      <c r="H3" s="91"/>
      <c r="I3" s="91"/>
      <c r="J3" s="91"/>
      <c r="K3" s="91" t="s">
        <v>0</v>
      </c>
      <c r="L3" s="91"/>
      <c r="M3" s="92"/>
    </row>
    <row r="4" spans="1:17" ht="12" customHeight="1" x14ac:dyDescent="0.2">
      <c r="A4" s="89"/>
      <c r="B4" s="93" t="s">
        <v>49</v>
      </c>
      <c r="C4" s="93"/>
      <c r="D4" s="93"/>
      <c r="E4" s="95" t="s">
        <v>50</v>
      </c>
      <c r="F4" s="96"/>
      <c r="G4" s="97"/>
      <c r="H4" s="93" t="s">
        <v>51</v>
      </c>
      <c r="I4" s="93"/>
      <c r="J4" s="93"/>
      <c r="K4" s="93"/>
      <c r="L4" s="93"/>
      <c r="M4" s="94"/>
    </row>
    <row r="5" spans="1:17" x14ac:dyDescent="0.2">
      <c r="A5" s="90"/>
      <c r="B5" s="20" t="s">
        <v>2</v>
      </c>
      <c r="C5" s="20" t="s">
        <v>1</v>
      </c>
      <c r="D5" s="20" t="s">
        <v>0</v>
      </c>
      <c r="E5" s="20" t="s">
        <v>2</v>
      </c>
      <c r="F5" s="20" t="s">
        <v>1</v>
      </c>
      <c r="G5" s="20" t="s">
        <v>0</v>
      </c>
      <c r="H5" s="20" t="s">
        <v>2</v>
      </c>
      <c r="I5" s="20" t="s">
        <v>1</v>
      </c>
      <c r="J5" s="20" t="s">
        <v>0</v>
      </c>
      <c r="K5" s="20" t="s">
        <v>2</v>
      </c>
      <c r="L5" s="20" t="s">
        <v>1</v>
      </c>
      <c r="M5" s="21" t="s">
        <v>0</v>
      </c>
    </row>
    <row r="6" spans="1:17" x14ac:dyDescent="0.2">
      <c r="A6" s="8" t="s">
        <v>3</v>
      </c>
      <c r="B6" s="22">
        <f>+B7+B29+B40</f>
        <v>1622</v>
      </c>
      <c r="C6" s="22">
        <f>+C7+C29+C40</f>
        <v>2477</v>
      </c>
      <c r="D6" s="22">
        <f>+C6+B6</f>
        <v>4099</v>
      </c>
      <c r="E6" s="22">
        <f>+E7+E29+E40</f>
        <v>430</v>
      </c>
      <c r="F6" s="22">
        <f>+F7+F29+F40</f>
        <v>554</v>
      </c>
      <c r="G6" s="22">
        <f>+F6+E6</f>
        <v>984</v>
      </c>
      <c r="H6" s="22">
        <f>+H7+H29+H40</f>
        <v>437</v>
      </c>
      <c r="I6" s="22">
        <f>+I7+I29+I40</f>
        <v>760</v>
      </c>
      <c r="J6" s="22">
        <f>+I6+H6</f>
        <v>1197</v>
      </c>
      <c r="K6" s="22">
        <f>+B6+E6+H6</f>
        <v>2489</v>
      </c>
      <c r="L6" s="22">
        <f>+C6+F6+I6</f>
        <v>3791</v>
      </c>
      <c r="M6" s="22">
        <f>+D6+G6+J6</f>
        <v>6280</v>
      </c>
      <c r="O6" s="23">
        <f>SUM(B6:M6)</f>
        <v>25120</v>
      </c>
      <c r="P6" s="19">
        <f>+O6/4</f>
        <v>6280</v>
      </c>
      <c r="Q6" s="23">
        <f>+P6-M6</f>
        <v>0</v>
      </c>
    </row>
    <row r="7" spans="1:17" x14ac:dyDescent="0.2">
      <c r="A7" s="9" t="s">
        <v>7</v>
      </c>
      <c r="B7" s="24">
        <f>SUM(B8:B28)</f>
        <v>991</v>
      </c>
      <c r="C7" s="24">
        <f>SUM(C8:C28)</f>
        <v>1500</v>
      </c>
      <c r="D7" s="24">
        <f>+C7+B7</f>
        <v>2491</v>
      </c>
      <c r="E7" s="24">
        <f>SUM(E8:E28)</f>
        <v>194</v>
      </c>
      <c r="F7" s="24">
        <f>SUM(F8:F28)</f>
        <v>280</v>
      </c>
      <c r="G7" s="24">
        <f>+F7+E7</f>
        <v>474</v>
      </c>
      <c r="H7" s="24">
        <f>SUM(H8:H28)</f>
        <v>166</v>
      </c>
      <c r="I7" s="24">
        <f>SUM(I8:I28)</f>
        <v>254</v>
      </c>
      <c r="J7" s="24">
        <f>+I7+H7</f>
        <v>420</v>
      </c>
      <c r="K7" s="24">
        <f t="shared" ref="K7:K57" si="0">+B7+E7+H7</f>
        <v>1351</v>
      </c>
      <c r="L7" s="24">
        <f t="shared" ref="L7:L57" si="1">+C7+F7+I7</f>
        <v>2034</v>
      </c>
      <c r="M7" s="24">
        <f t="shared" ref="M7:M57" si="2">+D7+G7+J7</f>
        <v>3385</v>
      </c>
      <c r="O7" s="23">
        <f t="shared" ref="O7:O57" si="3">SUM(B7:M7)</f>
        <v>13540</v>
      </c>
      <c r="P7" s="19">
        <f t="shared" ref="P7:P57" si="4">+O7/4</f>
        <v>3385</v>
      </c>
      <c r="Q7" s="23">
        <f t="shared" ref="Q7:Q57" si="5">+P7-M7</f>
        <v>0</v>
      </c>
    </row>
    <row r="8" spans="1:17" x14ac:dyDescent="0.2">
      <c r="A8" s="25" t="s">
        <v>28</v>
      </c>
      <c r="B8" s="2">
        <v>9</v>
      </c>
      <c r="C8" s="2">
        <v>15</v>
      </c>
      <c r="D8" s="2">
        <f>+C8+B8</f>
        <v>24</v>
      </c>
      <c r="E8" s="2">
        <v>1</v>
      </c>
      <c r="F8" s="2">
        <v>1</v>
      </c>
      <c r="G8" s="2">
        <f>+F8+E8</f>
        <v>2</v>
      </c>
      <c r="H8" s="2">
        <v>2</v>
      </c>
      <c r="I8" s="2">
        <v>11</v>
      </c>
      <c r="J8" s="2">
        <f>+I8+H8</f>
        <v>13</v>
      </c>
      <c r="K8" s="2">
        <f t="shared" si="0"/>
        <v>12</v>
      </c>
      <c r="L8" s="2">
        <f t="shared" si="1"/>
        <v>27</v>
      </c>
      <c r="M8" s="2">
        <f t="shared" si="2"/>
        <v>39</v>
      </c>
      <c r="O8" s="23">
        <f t="shared" si="3"/>
        <v>156</v>
      </c>
      <c r="P8" s="19">
        <f t="shared" si="4"/>
        <v>39</v>
      </c>
      <c r="Q8" s="23">
        <f t="shared" si="5"/>
        <v>0</v>
      </c>
    </row>
    <row r="9" spans="1:17" x14ac:dyDescent="0.2">
      <c r="A9" s="25" t="s">
        <v>8</v>
      </c>
      <c r="B9" s="2">
        <v>105</v>
      </c>
      <c r="C9" s="2">
        <v>57</v>
      </c>
      <c r="D9" s="2">
        <f t="shared" ref="D9:D57" si="6">+C9+B9</f>
        <v>162</v>
      </c>
      <c r="E9" s="2">
        <v>7</v>
      </c>
      <c r="F9" s="2">
        <v>11</v>
      </c>
      <c r="G9" s="2">
        <f t="shared" ref="G9:G28" si="7">+F9+E9</f>
        <v>18</v>
      </c>
      <c r="H9" s="2">
        <v>17</v>
      </c>
      <c r="I9" s="2">
        <v>7</v>
      </c>
      <c r="J9" s="2">
        <f t="shared" ref="J9:J57" si="8">+I9+H9</f>
        <v>24</v>
      </c>
      <c r="K9" s="2">
        <f t="shared" si="0"/>
        <v>129</v>
      </c>
      <c r="L9" s="2">
        <f t="shared" si="1"/>
        <v>75</v>
      </c>
      <c r="M9" s="2">
        <f t="shared" si="2"/>
        <v>204</v>
      </c>
      <c r="O9" s="23">
        <f t="shared" si="3"/>
        <v>816</v>
      </c>
      <c r="P9" s="19">
        <f t="shared" si="4"/>
        <v>204</v>
      </c>
      <c r="Q9" s="23">
        <f t="shared" si="5"/>
        <v>0</v>
      </c>
    </row>
    <row r="10" spans="1:17" x14ac:dyDescent="0.2">
      <c r="A10" s="25" t="s">
        <v>29</v>
      </c>
      <c r="B10" s="2">
        <v>6</v>
      </c>
      <c r="C10" s="2">
        <v>8</v>
      </c>
      <c r="D10" s="2">
        <f>+C10+B10</f>
        <v>14</v>
      </c>
      <c r="E10" s="2">
        <v>2</v>
      </c>
      <c r="F10" s="2">
        <v>2</v>
      </c>
      <c r="G10" s="2">
        <f t="shared" si="7"/>
        <v>4</v>
      </c>
      <c r="H10" s="2"/>
      <c r="I10" s="2">
        <v>4</v>
      </c>
      <c r="J10" s="2">
        <f t="shared" si="8"/>
        <v>4</v>
      </c>
      <c r="K10" s="2">
        <f t="shared" si="0"/>
        <v>8</v>
      </c>
      <c r="L10" s="2">
        <f t="shared" si="1"/>
        <v>14</v>
      </c>
      <c r="M10" s="2">
        <f t="shared" si="2"/>
        <v>22</v>
      </c>
      <c r="O10" s="23">
        <f t="shared" si="3"/>
        <v>88</v>
      </c>
      <c r="P10" s="19">
        <f t="shared" si="4"/>
        <v>22</v>
      </c>
      <c r="Q10" s="23">
        <f t="shared" si="5"/>
        <v>0</v>
      </c>
    </row>
    <row r="11" spans="1:17" x14ac:dyDescent="0.2">
      <c r="A11" s="25" t="s">
        <v>30</v>
      </c>
      <c r="B11" s="2">
        <v>47</v>
      </c>
      <c r="C11" s="2">
        <v>47</v>
      </c>
      <c r="D11" s="2">
        <f t="shared" si="6"/>
        <v>94</v>
      </c>
      <c r="E11" s="2">
        <v>2</v>
      </c>
      <c r="F11" s="2">
        <v>3</v>
      </c>
      <c r="G11" s="2">
        <f t="shared" si="7"/>
        <v>5</v>
      </c>
      <c r="H11" s="2">
        <v>3</v>
      </c>
      <c r="I11" s="2">
        <v>1</v>
      </c>
      <c r="J11" s="2">
        <f t="shared" si="8"/>
        <v>4</v>
      </c>
      <c r="K11" s="2">
        <f t="shared" si="0"/>
        <v>52</v>
      </c>
      <c r="L11" s="2">
        <f t="shared" si="1"/>
        <v>51</v>
      </c>
      <c r="M11" s="2">
        <f t="shared" si="2"/>
        <v>103</v>
      </c>
      <c r="O11" s="23">
        <f t="shared" si="3"/>
        <v>412</v>
      </c>
      <c r="P11" s="19">
        <f t="shared" si="4"/>
        <v>103</v>
      </c>
      <c r="Q11" s="23">
        <f t="shared" si="5"/>
        <v>0</v>
      </c>
    </row>
    <row r="12" spans="1:17" x14ac:dyDescent="0.2">
      <c r="A12" s="25" t="s">
        <v>9</v>
      </c>
      <c r="B12" s="2">
        <v>30</v>
      </c>
      <c r="C12" s="2">
        <v>22</v>
      </c>
      <c r="D12" s="2">
        <f t="shared" si="6"/>
        <v>52</v>
      </c>
      <c r="E12" s="2">
        <v>14</v>
      </c>
      <c r="F12" s="2">
        <v>4</v>
      </c>
      <c r="G12" s="2">
        <f t="shared" si="7"/>
        <v>18</v>
      </c>
      <c r="H12" s="2">
        <v>16</v>
      </c>
      <c r="I12" s="2">
        <v>8</v>
      </c>
      <c r="J12" s="2">
        <f t="shared" si="8"/>
        <v>24</v>
      </c>
      <c r="K12" s="2">
        <f t="shared" si="0"/>
        <v>60</v>
      </c>
      <c r="L12" s="2">
        <f t="shared" si="1"/>
        <v>34</v>
      </c>
      <c r="M12" s="2">
        <f t="shared" si="2"/>
        <v>94</v>
      </c>
      <c r="O12" s="23">
        <f t="shared" si="3"/>
        <v>376</v>
      </c>
      <c r="P12" s="19">
        <f t="shared" si="4"/>
        <v>94</v>
      </c>
      <c r="Q12" s="23">
        <f t="shared" si="5"/>
        <v>0</v>
      </c>
    </row>
    <row r="13" spans="1:17" x14ac:dyDescent="0.2">
      <c r="A13" s="25" t="s">
        <v>10</v>
      </c>
      <c r="B13" s="2">
        <v>36</v>
      </c>
      <c r="C13" s="2">
        <v>169</v>
      </c>
      <c r="D13" s="2">
        <f t="shared" si="6"/>
        <v>205</v>
      </c>
      <c r="E13" s="2">
        <v>8</v>
      </c>
      <c r="F13" s="2">
        <v>28</v>
      </c>
      <c r="G13" s="2">
        <f t="shared" si="7"/>
        <v>36</v>
      </c>
      <c r="H13" s="2">
        <v>3</v>
      </c>
      <c r="I13" s="2">
        <v>44</v>
      </c>
      <c r="J13" s="2">
        <f t="shared" si="8"/>
        <v>47</v>
      </c>
      <c r="K13" s="2">
        <f t="shared" si="0"/>
        <v>47</v>
      </c>
      <c r="L13" s="2">
        <f t="shared" si="1"/>
        <v>241</v>
      </c>
      <c r="M13" s="2">
        <f t="shared" si="2"/>
        <v>288</v>
      </c>
      <c r="O13" s="23">
        <f t="shared" si="3"/>
        <v>1152</v>
      </c>
      <c r="P13" s="19">
        <f t="shared" si="4"/>
        <v>288</v>
      </c>
      <c r="Q13" s="23">
        <f t="shared" si="5"/>
        <v>0</v>
      </c>
    </row>
    <row r="14" spans="1:17" x14ac:dyDescent="0.2">
      <c r="A14" s="25" t="s">
        <v>11</v>
      </c>
      <c r="B14" s="2">
        <v>60</v>
      </c>
      <c r="C14" s="2">
        <v>74</v>
      </c>
      <c r="D14" s="2">
        <f t="shared" si="6"/>
        <v>134</v>
      </c>
      <c r="E14" s="2">
        <v>2</v>
      </c>
      <c r="F14" s="2">
        <v>8</v>
      </c>
      <c r="G14" s="2">
        <f t="shared" si="7"/>
        <v>10</v>
      </c>
      <c r="H14" s="2">
        <v>14</v>
      </c>
      <c r="I14" s="2">
        <v>12</v>
      </c>
      <c r="J14" s="2">
        <f t="shared" si="8"/>
        <v>26</v>
      </c>
      <c r="K14" s="2">
        <f t="shared" si="0"/>
        <v>76</v>
      </c>
      <c r="L14" s="2">
        <f t="shared" si="1"/>
        <v>94</v>
      </c>
      <c r="M14" s="2">
        <f t="shared" si="2"/>
        <v>170</v>
      </c>
      <c r="O14" s="23">
        <f t="shared" si="3"/>
        <v>680</v>
      </c>
      <c r="P14" s="19">
        <f t="shared" si="4"/>
        <v>170</v>
      </c>
      <c r="Q14" s="23">
        <f t="shared" si="5"/>
        <v>0</v>
      </c>
    </row>
    <row r="15" spans="1:17" x14ac:dyDescent="0.2">
      <c r="A15" s="25" t="s">
        <v>12</v>
      </c>
      <c r="B15" s="2">
        <v>84</v>
      </c>
      <c r="C15" s="2">
        <v>116</v>
      </c>
      <c r="D15" s="2">
        <f t="shared" si="6"/>
        <v>200</v>
      </c>
      <c r="E15" s="2">
        <v>69</v>
      </c>
      <c r="F15" s="2">
        <v>103</v>
      </c>
      <c r="G15" s="2">
        <f t="shared" si="7"/>
        <v>172</v>
      </c>
      <c r="H15" s="2">
        <v>13</v>
      </c>
      <c r="I15" s="2">
        <v>12</v>
      </c>
      <c r="J15" s="2">
        <f t="shared" si="8"/>
        <v>25</v>
      </c>
      <c r="K15" s="2">
        <f t="shared" si="0"/>
        <v>166</v>
      </c>
      <c r="L15" s="2">
        <f t="shared" si="1"/>
        <v>231</v>
      </c>
      <c r="M15" s="2">
        <f t="shared" si="2"/>
        <v>397</v>
      </c>
      <c r="O15" s="23">
        <f t="shared" si="3"/>
        <v>1588</v>
      </c>
      <c r="P15" s="19">
        <f t="shared" si="4"/>
        <v>397</v>
      </c>
      <c r="Q15" s="23">
        <f t="shared" si="5"/>
        <v>0</v>
      </c>
    </row>
    <row r="16" spans="1:17" x14ac:dyDescent="0.2">
      <c r="A16" s="25" t="s">
        <v>13</v>
      </c>
      <c r="B16" s="2">
        <v>112</v>
      </c>
      <c r="C16" s="2">
        <v>138</v>
      </c>
      <c r="D16" s="2">
        <f t="shared" si="6"/>
        <v>250</v>
      </c>
      <c r="E16" s="2"/>
      <c r="F16" s="2"/>
      <c r="G16" s="2">
        <f t="shared" si="7"/>
        <v>0</v>
      </c>
      <c r="H16" s="2">
        <v>14</v>
      </c>
      <c r="I16" s="2">
        <v>17</v>
      </c>
      <c r="J16" s="2">
        <f t="shared" si="8"/>
        <v>31</v>
      </c>
      <c r="K16" s="2">
        <f t="shared" si="0"/>
        <v>126</v>
      </c>
      <c r="L16" s="2">
        <f t="shared" si="1"/>
        <v>155</v>
      </c>
      <c r="M16" s="2">
        <f t="shared" si="2"/>
        <v>281</v>
      </c>
      <c r="O16" s="23">
        <f t="shared" si="3"/>
        <v>1124</v>
      </c>
      <c r="P16" s="19">
        <f t="shared" si="4"/>
        <v>281</v>
      </c>
      <c r="Q16" s="23">
        <f t="shared" si="5"/>
        <v>0</v>
      </c>
    </row>
    <row r="17" spans="1:17" x14ac:dyDescent="0.2">
      <c r="A17" s="25" t="s">
        <v>31</v>
      </c>
      <c r="B17" s="2">
        <v>39</v>
      </c>
      <c r="C17" s="2">
        <v>86</v>
      </c>
      <c r="D17" s="2">
        <f t="shared" si="6"/>
        <v>125</v>
      </c>
      <c r="E17" s="2">
        <v>7</v>
      </c>
      <c r="F17" s="2">
        <v>15</v>
      </c>
      <c r="G17" s="2">
        <f t="shared" si="7"/>
        <v>22</v>
      </c>
      <c r="H17" s="2">
        <v>3</v>
      </c>
      <c r="I17" s="2">
        <v>4</v>
      </c>
      <c r="J17" s="2">
        <f t="shared" si="8"/>
        <v>7</v>
      </c>
      <c r="K17" s="2">
        <f t="shared" si="0"/>
        <v>49</v>
      </c>
      <c r="L17" s="2">
        <f t="shared" si="1"/>
        <v>105</v>
      </c>
      <c r="M17" s="2">
        <f t="shared" si="2"/>
        <v>154</v>
      </c>
      <c r="O17" s="23">
        <f t="shared" si="3"/>
        <v>616</v>
      </c>
      <c r="P17" s="19">
        <f t="shared" si="4"/>
        <v>154</v>
      </c>
      <c r="Q17" s="23">
        <f t="shared" si="5"/>
        <v>0</v>
      </c>
    </row>
    <row r="18" spans="1:17" x14ac:dyDescent="0.2">
      <c r="A18" s="25" t="s">
        <v>45</v>
      </c>
      <c r="B18" s="2">
        <v>32</v>
      </c>
      <c r="C18" s="2">
        <v>187</v>
      </c>
      <c r="D18" s="2">
        <f t="shared" si="6"/>
        <v>219</v>
      </c>
      <c r="E18" s="2">
        <v>6</v>
      </c>
      <c r="F18" s="2">
        <v>12</v>
      </c>
      <c r="G18" s="2">
        <f t="shared" si="7"/>
        <v>18</v>
      </c>
      <c r="H18" s="2">
        <v>6</v>
      </c>
      <c r="I18" s="2">
        <v>9</v>
      </c>
      <c r="J18" s="2">
        <f t="shared" si="8"/>
        <v>15</v>
      </c>
      <c r="K18" s="2">
        <f t="shared" si="0"/>
        <v>44</v>
      </c>
      <c r="L18" s="2">
        <f t="shared" si="1"/>
        <v>208</v>
      </c>
      <c r="M18" s="2">
        <f t="shared" si="2"/>
        <v>252</v>
      </c>
      <c r="O18" s="23">
        <f t="shared" si="3"/>
        <v>1008</v>
      </c>
      <c r="P18" s="19">
        <f t="shared" si="4"/>
        <v>252</v>
      </c>
      <c r="Q18" s="23">
        <f t="shared" si="5"/>
        <v>0</v>
      </c>
    </row>
    <row r="19" spans="1:17" x14ac:dyDescent="0.2">
      <c r="A19" s="25" t="s">
        <v>33</v>
      </c>
      <c r="B19" s="2">
        <v>32</v>
      </c>
      <c r="C19" s="2">
        <v>31</v>
      </c>
      <c r="D19" s="2">
        <f t="shared" si="6"/>
        <v>63</v>
      </c>
      <c r="E19" s="2"/>
      <c r="F19" s="2">
        <v>3</v>
      </c>
      <c r="G19" s="2">
        <f t="shared" si="7"/>
        <v>3</v>
      </c>
      <c r="H19" s="2">
        <v>7</v>
      </c>
      <c r="I19" s="2">
        <v>10</v>
      </c>
      <c r="J19" s="2">
        <f t="shared" si="8"/>
        <v>17</v>
      </c>
      <c r="K19" s="2">
        <f t="shared" si="0"/>
        <v>39</v>
      </c>
      <c r="L19" s="2">
        <f t="shared" si="1"/>
        <v>44</v>
      </c>
      <c r="M19" s="2">
        <f t="shared" si="2"/>
        <v>83</v>
      </c>
      <c r="O19" s="23">
        <f t="shared" si="3"/>
        <v>332</v>
      </c>
      <c r="P19" s="19">
        <f t="shared" si="4"/>
        <v>83</v>
      </c>
      <c r="Q19" s="23">
        <f t="shared" si="5"/>
        <v>0</v>
      </c>
    </row>
    <row r="20" spans="1:17" x14ac:dyDescent="0.2">
      <c r="A20" s="26" t="s">
        <v>15</v>
      </c>
      <c r="B20" s="2">
        <v>36</v>
      </c>
      <c r="C20" s="2">
        <v>52</v>
      </c>
      <c r="D20" s="2">
        <f t="shared" si="6"/>
        <v>88</v>
      </c>
      <c r="E20" s="2">
        <v>6</v>
      </c>
      <c r="F20" s="2">
        <v>4</v>
      </c>
      <c r="G20" s="2">
        <f t="shared" si="7"/>
        <v>10</v>
      </c>
      <c r="H20" s="2">
        <v>12</v>
      </c>
      <c r="I20" s="2">
        <v>17</v>
      </c>
      <c r="J20" s="2">
        <f t="shared" si="8"/>
        <v>29</v>
      </c>
      <c r="K20" s="2">
        <f t="shared" si="0"/>
        <v>54</v>
      </c>
      <c r="L20" s="2">
        <f t="shared" si="1"/>
        <v>73</v>
      </c>
      <c r="M20" s="2">
        <f t="shared" si="2"/>
        <v>127</v>
      </c>
      <c r="O20" s="23">
        <f t="shared" si="3"/>
        <v>508</v>
      </c>
      <c r="P20" s="19">
        <f t="shared" si="4"/>
        <v>127</v>
      </c>
      <c r="Q20" s="23">
        <f t="shared" si="5"/>
        <v>0</v>
      </c>
    </row>
    <row r="21" spans="1:17" x14ac:dyDescent="0.2">
      <c r="A21" s="25" t="s">
        <v>14</v>
      </c>
      <c r="B21" s="2">
        <v>105</v>
      </c>
      <c r="C21" s="2">
        <v>28</v>
      </c>
      <c r="D21" s="2">
        <f t="shared" si="6"/>
        <v>133</v>
      </c>
      <c r="E21" s="2">
        <v>24</v>
      </c>
      <c r="F21" s="2">
        <v>4</v>
      </c>
      <c r="G21" s="2">
        <f t="shared" si="7"/>
        <v>28</v>
      </c>
      <c r="H21" s="2">
        <v>4</v>
      </c>
      <c r="I21" s="2">
        <v>1</v>
      </c>
      <c r="J21" s="2">
        <f t="shared" si="8"/>
        <v>5</v>
      </c>
      <c r="K21" s="2">
        <f t="shared" si="0"/>
        <v>133</v>
      </c>
      <c r="L21" s="2">
        <f t="shared" si="1"/>
        <v>33</v>
      </c>
      <c r="M21" s="2">
        <f t="shared" si="2"/>
        <v>166</v>
      </c>
      <c r="O21" s="23">
        <f t="shared" si="3"/>
        <v>664</v>
      </c>
      <c r="P21" s="19">
        <f t="shared" si="4"/>
        <v>166</v>
      </c>
      <c r="Q21" s="23">
        <f t="shared" si="5"/>
        <v>0</v>
      </c>
    </row>
    <row r="22" spans="1:17" x14ac:dyDescent="0.2">
      <c r="A22" s="25" t="s">
        <v>16</v>
      </c>
      <c r="B22" s="2">
        <v>34</v>
      </c>
      <c r="C22" s="2">
        <v>67</v>
      </c>
      <c r="D22" s="2">
        <f t="shared" si="6"/>
        <v>101</v>
      </c>
      <c r="E22" s="2">
        <v>4</v>
      </c>
      <c r="F22" s="2">
        <v>18</v>
      </c>
      <c r="G22" s="2">
        <f t="shared" si="7"/>
        <v>22</v>
      </c>
      <c r="H22" s="2">
        <v>2</v>
      </c>
      <c r="I22" s="2">
        <v>6</v>
      </c>
      <c r="J22" s="2">
        <f t="shared" si="8"/>
        <v>8</v>
      </c>
      <c r="K22" s="2">
        <f t="shared" si="0"/>
        <v>40</v>
      </c>
      <c r="L22" s="2">
        <f t="shared" si="1"/>
        <v>91</v>
      </c>
      <c r="M22" s="2">
        <f t="shared" si="2"/>
        <v>131</v>
      </c>
      <c r="O22" s="23">
        <f t="shared" si="3"/>
        <v>524</v>
      </c>
      <c r="P22" s="19">
        <f t="shared" si="4"/>
        <v>131</v>
      </c>
      <c r="Q22" s="23">
        <f t="shared" si="5"/>
        <v>0</v>
      </c>
    </row>
    <row r="23" spans="1:17" x14ac:dyDescent="0.2">
      <c r="A23" s="25" t="s">
        <v>17</v>
      </c>
      <c r="B23" s="2">
        <v>95</v>
      </c>
      <c r="C23" s="2">
        <v>156</v>
      </c>
      <c r="D23" s="2">
        <f t="shared" si="6"/>
        <v>251</v>
      </c>
      <c r="E23" s="2">
        <v>2</v>
      </c>
      <c r="F23" s="2">
        <v>8</v>
      </c>
      <c r="G23" s="2">
        <f t="shared" si="7"/>
        <v>10</v>
      </c>
      <c r="H23" s="2">
        <v>9</v>
      </c>
      <c r="I23" s="2">
        <v>36</v>
      </c>
      <c r="J23" s="2">
        <f t="shared" si="8"/>
        <v>45</v>
      </c>
      <c r="K23" s="2">
        <f t="shared" si="0"/>
        <v>106</v>
      </c>
      <c r="L23" s="2">
        <f t="shared" si="1"/>
        <v>200</v>
      </c>
      <c r="M23" s="2">
        <f t="shared" si="2"/>
        <v>306</v>
      </c>
      <c r="O23" s="23">
        <f t="shared" si="3"/>
        <v>1224</v>
      </c>
      <c r="P23" s="19">
        <f t="shared" si="4"/>
        <v>306</v>
      </c>
      <c r="Q23" s="23">
        <f t="shared" si="5"/>
        <v>0</v>
      </c>
    </row>
    <row r="24" spans="1:17" x14ac:dyDescent="0.2">
      <c r="A24" s="25" t="s">
        <v>35</v>
      </c>
      <c r="B24" s="2">
        <v>35</v>
      </c>
      <c r="C24" s="2">
        <v>28</v>
      </c>
      <c r="D24" s="2">
        <f t="shared" si="6"/>
        <v>63</v>
      </c>
      <c r="E24" s="2">
        <v>15</v>
      </c>
      <c r="F24" s="2">
        <v>21</v>
      </c>
      <c r="G24" s="2">
        <f t="shared" si="7"/>
        <v>36</v>
      </c>
      <c r="H24" s="2">
        <v>13</v>
      </c>
      <c r="I24" s="2">
        <v>10</v>
      </c>
      <c r="J24" s="2">
        <f t="shared" si="8"/>
        <v>23</v>
      </c>
      <c r="K24" s="2">
        <f t="shared" si="0"/>
        <v>63</v>
      </c>
      <c r="L24" s="2">
        <f t="shared" si="1"/>
        <v>59</v>
      </c>
      <c r="M24" s="2">
        <f t="shared" si="2"/>
        <v>122</v>
      </c>
      <c r="O24" s="23">
        <f t="shared" si="3"/>
        <v>488</v>
      </c>
      <c r="P24" s="19">
        <f t="shared" si="4"/>
        <v>122</v>
      </c>
      <c r="Q24" s="23">
        <f t="shared" si="5"/>
        <v>0</v>
      </c>
    </row>
    <row r="25" spans="1:17" x14ac:dyDescent="0.2">
      <c r="A25" s="25" t="s">
        <v>52</v>
      </c>
      <c r="B25" s="2">
        <v>16</v>
      </c>
      <c r="C25" s="2">
        <v>65</v>
      </c>
      <c r="D25" s="2">
        <f t="shared" si="6"/>
        <v>81</v>
      </c>
      <c r="E25" s="2"/>
      <c r="F25" s="2"/>
      <c r="G25" s="2">
        <f t="shared" si="7"/>
        <v>0</v>
      </c>
      <c r="H25" s="2">
        <v>5</v>
      </c>
      <c r="I25" s="2">
        <v>14</v>
      </c>
      <c r="J25" s="2">
        <f t="shared" si="8"/>
        <v>19</v>
      </c>
      <c r="K25" s="2">
        <f t="shared" si="0"/>
        <v>21</v>
      </c>
      <c r="L25" s="2">
        <f t="shared" si="1"/>
        <v>79</v>
      </c>
      <c r="M25" s="2">
        <f t="shared" si="2"/>
        <v>100</v>
      </c>
      <c r="O25" s="23">
        <f t="shared" si="3"/>
        <v>400</v>
      </c>
      <c r="P25" s="19">
        <f t="shared" si="4"/>
        <v>100</v>
      </c>
      <c r="Q25" s="23">
        <f t="shared" si="5"/>
        <v>0</v>
      </c>
    </row>
    <row r="26" spans="1:17" x14ac:dyDescent="0.2">
      <c r="A26" s="25" t="s">
        <v>37</v>
      </c>
      <c r="B26" s="2">
        <v>21</v>
      </c>
      <c r="C26" s="2">
        <v>41</v>
      </c>
      <c r="D26" s="2">
        <f t="shared" si="6"/>
        <v>62</v>
      </c>
      <c r="E26" s="2">
        <v>6</v>
      </c>
      <c r="F26" s="2">
        <v>7</v>
      </c>
      <c r="G26" s="2">
        <f t="shared" si="7"/>
        <v>13</v>
      </c>
      <c r="H26" s="2">
        <v>10</v>
      </c>
      <c r="I26" s="2">
        <v>11</v>
      </c>
      <c r="J26" s="2">
        <f t="shared" si="8"/>
        <v>21</v>
      </c>
      <c r="K26" s="2">
        <f t="shared" si="0"/>
        <v>37</v>
      </c>
      <c r="L26" s="2">
        <f t="shared" si="1"/>
        <v>59</v>
      </c>
      <c r="M26" s="2">
        <f t="shared" si="2"/>
        <v>96</v>
      </c>
      <c r="O26" s="23">
        <f t="shared" si="3"/>
        <v>384</v>
      </c>
      <c r="P26" s="19">
        <f t="shared" si="4"/>
        <v>96</v>
      </c>
      <c r="Q26" s="23">
        <f t="shared" si="5"/>
        <v>0</v>
      </c>
    </row>
    <row r="27" spans="1:17" x14ac:dyDescent="0.2">
      <c r="A27" s="25" t="s">
        <v>38</v>
      </c>
      <c r="B27" s="2">
        <v>37</v>
      </c>
      <c r="C27" s="2">
        <v>67</v>
      </c>
      <c r="D27" s="2">
        <f t="shared" si="6"/>
        <v>104</v>
      </c>
      <c r="E27" s="2">
        <v>8</v>
      </c>
      <c r="F27" s="2">
        <v>9</v>
      </c>
      <c r="G27" s="2">
        <f t="shared" si="7"/>
        <v>17</v>
      </c>
      <c r="H27" s="2">
        <v>2</v>
      </c>
      <c r="I27" s="2">
        <v>2</v>
      </c>
      <c r="J27" s="2">
        <f t="shared" si="8"/>
        <v>4</v>
      </c>
      <c r="K27" s="2">
        <f t="shared" si="0"/>
        <v>47</v>
      </c>
      <c r="L27" s="2">
        <f t="shared" si="1"/>
        <v>78</v>
      </c>
      <c r="M27" s="2">
        <f t="shared" si="2"/>
        <v>125</v>
      </c>
      <c r="O27" s="23">
        <f t="shared" si="3"/>
        <v>500</v>
      </c>
      <c r="P27" s="19">
        <f t="shared" si="4"/>
        <v>125</v>
      </c>
      <c r="Q27" s="23">
        <f t="shared" si="5"/>
        <v>0</v>
      </c>
    </row>
    <row r="28" spans="1:17" x14ac:dyDescent="0.2">
      <c r="A28" s="25" t="s">
        <v>18</v>
      </c>
      <c r="B28" s="2">
        <v>20</v>
      </c>
      <c r="C28" s="2">
        <v>46</v>
      </c>
      <c r="D28" s="2">
        <f t="shared" si="6"/>
        <v>66</v>
      </c>
      <c r="E28" s="2">
        <v>11</v>
      </c>
      <c r="F28" s="2">
        <v>19</v>
      </c>
      <c r="G28" s="2">
        <f t="shared" si="7"/>
        <v>30</v>
      </c>
      <c r="H28" s="2">
        <v>11</v>
      </c>
      <c r="I28" s="2">
        <v>18</v>
      </c>
      <c r="J28" s="2">
        <f t="shared" si="8"/>
        <v>29</v>
      </c>
      <c r="K28" s="2">
        <f t="shared" si="0"/>
        <v>42</v>
      </c>
      <c r="L28" s="2">
        <f t="shared" si="1"/>
        <v>83</v>
      </c>
      <c r="M28" s="2">
        <f t="shared" si="2"/>
        <v>125</v>
      </c>
      <c r="O28" s="23">
        <f t="shared" si="3"/>
        <v>500</v>
      </c>
      <c r="P28" s="19">
        <f t="shared" si="4"/>
        <v>125</v>
      </c>
      <c r="Q28" s="23">
        <f t="shared" si="5"/>
        <v>0</v>
      </c>
    </row>
    <row r="29" spans="1:17" x14ac:dyDescent="0.2">
      <c r="A29" s="9" t="s">
        <v>19</v>
      </c>
      <c r="B29" s="24">
        <f>SUM(B30:B39)</f>
        <v>559</v>
      </c>
      <c r="C29" s="24">
        <f>SUM(C30:C39)</f>
        <v>860</v>
      </c>
      <c r="D29" s="24">
        <f>+C29+B29</f>
        <v>1419</v>
      </c>
      <c r="E29" s="24">
        <f>SUM(E30:E39)</f>
        <v>217</v>
      </c>
      <c r="F29" s="24">
        <f>SUM(F30:F39)</f>
        <v>260</v>
      </c>
      <c r="G29" s="24">
        <f>+F29+E29</f>
        <v>477</v>
      </c>
      <c r="H29" s="24">
        <f>SUM(H30:H39)</f>
        <v>246</v>
      </c>
      <c r="I29" s="24">
        <f>SUM(I30:I39)</f>
        <v>471</v>
      </c>
      <c r="J29" s="24">
        <f>+I29+H29</f>
        <v>717</v>
      </c>
      <c r="K29" s="24">
        <f t="shared" si="0"/>
        <v>1022</v>
      </c>
      <c r="L29" s="24">
        <f t="shared" si="1"/>
        <v>1591</v>
      </c>
      <c r="M29" s="24">
        <f t="shared" si="2"/>
        <v>2613</v>
      </c>
      <c r="O29" s="23">
        <f t="shared" si="3"/>
        <v>10452</v>
      </c>
      <c r="P29" s="19">
        <f t="shared" si="4"/>
        <v>2613</v>
      </c>
      <c r="Q29" s="23">
        <f t="shared" si="5"/>
        <v>0</v>
      </c>
    </row>
    <row r="30" spans="1:17" x14ac:dyDescent="0.2">
      <c r="A30" s="27" t="s">
        <v>39</v>
      </c>
      <c r="B30" s="2">
        <v>32</v>
      </c>
      <c r="C30" s="2">
        <v>88</v>
      </c>
      <c r="D30" s="2">
        <f t="shared" si="6"/>
        <v>120</v>
      </c>
      <c r="E30" s="2">
        <v>28</v>
      </c>
      <c r="F30" s="2">
        <v>29</v>
      </c>
      <c r="G30" s="2">
        <f t="shared" ref="G30:G57" si="9">+F30+E30</f>
        <v>57</v>
      </c>
      <c r="H30" s="2">
        <v>14</v>
      </c>
      <c r="I30" s="2">
        <v>39</v>
      </c>
      <c r="J30" s="2">
        <f t="shared" si="8"/>
        <v>53</v>
      </c>
      <c r="K30" s="2">
        <f t="shared" si="0"/>
        <v>74</v>
      </c>
      <c r="L30" s="2">
        <f t="shared" si="1"/>
        <v>156</v>
      </c>
      <c r="M30" s="2">
        <f t="shared" si="2"/>
        <v>230</v>
      </c>
      <c r="O30" s="23">
        <f t="shared" si="3"/>
        <v>920</v>
      </c>
      <c r="P30" s="19">
        <f t="shared" si="4"/>
        <v>230</v>
      </c>
      <c r="Q30" s="23">
        <f t="shared" si="5"/>
        <v>0</v>
      </c>
    </row>
    <row r="31" spans="1:17" x14ac:dyDescent="0.2">
      <c r="A31" s="27" t="s">
        <v>20</v>
      </c>
      <c r="B31" s="2">
        <v>55</v>
      </c>
      <c r="C31" s="2">
        <v>92</v>
      </c>
      <c r="D31" s="2">
        <f t="shared" si="6"/>
        <v>147</v>
      </c>
      <c r="E31" s="2">
        <v>29</v>
      </c>
      <c r="F31" s="2">
        <v>52</v>
      </c>
      <c r="G31" s="2">
        <f t="shared" si="9"/>
        <v>81</v>
      </c>
      <c r="H31" s="2">
        <v>19</v>
      </c>
      <c r="I31" s="2">
        <v>45</v>
      </c>
      <c r="J31" s="2">
        <f t="shared" si="8"/>
        <v>64</v>
      </c>
      <c r="K31" s="2">
        <f t="shared" si="0"/>
        <v>103</v>
      </c>
      <c r="L31" s="2">
        <f t="shared" si="1"/>
        <v>189</v>
      </c>
      <c r="M31" s="2">
        <f t="shared" si="2"/>
        <v>292</v>
      </c>
      <c r="O31" s="23">
        <f t="shared" si="3"/>
        <v>1168</v>
      </c>
      <c r="P31" s="19">
        <f t="shared" si="4"/>
        <v>292</v>
      </c>
      <c r="Q31" s="23">
        <f t="shared" si="5"/>
        <v>0</v>
      </c>
    </row>
    <row r="32" spans="1:17" x14ac:dyDescent="0.2">
      <c r="A32" s="27" t="s">
        <v>40</v>
      </c>
      <c r="B32" s="2">
        <v>42</v>
      </c>
      <c r="C32" s="2">
        <v>74</v>
      </c>
      <c r="D32" s="2">
        <f t="shared" si="6"/>
        <v>116</v>
      </c>
      <c r="E32" s="2">
        <v>11</v>
      </c>
      <c r="F32" s="2">
        <v>16</v>
      </c>
      <c r="G32" s="2">
        <f t="shared" si="9"/>
        <v>27</v>
      </c>
      <c r="H32" s="2">
        <v>26</v>
      </c>
      <c r="I32" s="2">
        <v>39</v>
      </c>
      <c r="J32" s="2">
        <f t="shared" si="8"/>
        <v>65</v>
      </c>
      <c r="K32" s="2">
        <f t="shared" si="0"/>
        <v>79</v>
      </c>
      <c r="L32" s="2">
        <f t="shared" si="1"/>
        <v>129</v>
      </c>
      <c r="M32" s="2">
        <f t="shared" si="2"/>
        <v>208</v>
      </c>
      <c r="O32" s="23">
        <f t="shared" si="3"/>
        <v>832</v>
      </c>
      <c r="P32" s="19">
        <f t="shared" si="4"/>
        <v>208</v>
      </c>
      <c r="Q32" s="23">
        <f t="shared" si="5"/>
        <v>0</v>
      </c>
    </row>
    <row r="33" spans="1:17" x14ac:dyDescent="0.2">
      <c r="A33" s="27" t="s">
        <v>21</v>
      </c>
      <c r="B33" s="2">
        <v>53</v>
      </c>
      <c r="C33" s="2">
        <v>72</v>
      </c>
      <c r="D33" s="2">
        <f t="shared" si="6"/>
        <v>125</v>
      </c>
      <c r="E33" s="2">
        <v>4</v>
      </c>
      <c r="F33" s="2">
        <v>8</v>
      </c>
      <c r="G33" s="2">
        <f t="shared" si="9"/>
        <v>12</v>
      </c>
      <c r="H33" s="2">
        <v>18</v>
      </c>
      <c r="I33" s="2">
        <v>33</v>
      </c>
      <c r="J33" s="2">
        <f t="shared" si="8"/>
        <v>51</v>
      </c>
      <c r="K33" s="2">
        <f t="shared" si="0"/>
        <v>75</v>
      </c>
      <c r="L33" s="2">
        <f t="shared" si="1"/>
        <v>113</v>
      </c>
      <c r="M33" s="2">
        <f t="shared" si="2"/>
        <v>188</v>
      </c>
      <c r="O33" s="23">
        <f t="shared" si="3"/>
        <v>752</v>
      </c>
      <c r="P33" s="19">
        <f t="shared" si="4"/>
        <v>188</v>
      </c>
      <c r="Q33" s="23">
        <f t="shared" si="5"/>
        <v>0</v>
      </c>
    </row>
    <row r="34" spans="1:17" x14ac:dyDescent="0.2">
      <c r="A34" s="27" t="s">
        <v>41</v>
      </c>
      <c r="B34" s="2">
        <v>8</v>
      </c>
      <c r="C34" s="2">
        <v>18</v>
      </c>
      <c r="D34" s="2">
        <f t="shared" si="6"/>
        <v>26</v>
      </c>
      <c r="E34" s="2">
        <v>4</v>
      </c>
      <c r="F34" s="2">
        <v>5</v>
      </c>
      <c r="G34" s="2">
        <f t="shared" si="9"/>
        <v>9</v>
      </c>
      <c r="H34" s="2">
        <v>7</v>
      </c>
      <c r="I34" s="2">
        <v>11</v>
      </c>
      <c r="J34" s="2">
        <f t="shared" si="8"/>
        <v>18</v>
      </c>
      <c r="K34" s="2">
        <f t="shared" si="0"/>
        <v>19</v>
      </c>
      <c r="L34" s="2">
        <f t="shared" si="1"/>
        <v>34</v>
      </c>
      <c r="M34" s="2">
        <f t="shared" si="2"/>
        <v>53</v>
      </c>
      <c r="O34" s="23">
        <f t="shared" si="3"/>
        <v>212</v>
      </c>
      <c r="P34" s="19">
        <f t="shared" si="4"/>
        <v>53</v>
      </c>
      <c r="Q34" s="23">
        <f t="shared" si="5"/>
        <v>0</v>
      </c>
    </row>
    <row r="35" spans="1:17" x14ac:dyDescent="0.2">
      <c r="A35" s="27" t="s">
        <v>6</v>
      </c>
      <c r="B35" s="2">
        <v>86</v>
      </c>
      <c r="C35" s="2">
        <v>137</v>
      </c>
      <c r="D35" s="2">
        <f t="shared" si="6"/>
        <v>223</v>
      </c>
      <c r="E35" s="2">
        <v>37</v>
      </c>
      <c r="F35" s="2">
        <v>47</v>
      </c>
      <c r="G35" s="2">
        <f t="shared" si="9"/>
        <v>84</v>
      </c>
      <c r="H35" s="2">
        <v>32</v>
      </c>
      <c r="I35" s="2">
        <v>67</v>
      </c>
      <c r="J35" s="2">
        <f t="shared" si="8"/>
        <v>99</v>
      </c>
      <c r="K35" s="2">
        <f t="shared" si="0"/>
        <v>155</v>
      </c>
      <c r="L35" s="2">
        <f t="shared" si="1"/>
        <v>251</v>
      </c>
      <c r="M35" s="2">
        <f t="shared" si="2"/>
        <v>406</v>
      </c>
      <c r="O35" s="23">
        <f t="shared" si="3"/>
        <v>1624</v>
      </c>
      <c r="P35" s="19">
        <f t="shared" si="4"/>
        <v>406</v>
      </c>
      <c r="Q35" s="23">
        <f t="shared" si="5"/>
        <v>0</v>
      </c>
    </row>
    <row r="36" spans="1:17" x14ac:dyDescent="0.2">
      <c r="A36" s="27" t="s">
        <v>22</v>
      </c>
      <c r="B36" s="2">
        <v>77</v>
      </c>
      <c r="C36" s="2">
        <v>80</v>
      </c>
      <c r="D36" s="2">
        <f t="shared" si="6"/>
        <v>157</v>
      </c>
      <c r="E36" s="2">
        <v>21</v>
      </c>
      <c r="F36" s="2">
        <v>22</v>
      </c>
      <c r="G36" s="2">
        <f t="shared" si="9"/>
        <v>43</v>
      </c>
      <c r="H36" s="2">
        <v>10</v>
      </c>
      <c r="I36" s="2">
        <v>7</v>
      </c>
      <c r="J36" s="2">
        <f t="shared" si="8"/>
        <v>17</v>
      </c>
      <c r="K36" s="2">
        <f t="shared" si="0"/>
        <v>108</v>
      </c>
      <c r="L36" s="2">
        <f t="shared" si="1"/>
        <v>109</v>
      </c>
      <c r="M36" s="2">
        <f t="shared" si="2"/>
        <v>217</v>
      </c>
      <c r="O36" s="23">
        <f t="shared" si="3"/>
        <v>868</v>
      </c>
      <c r="P36" s="19">
        <f t="shared" si="4"/>
        <v>217</v>
      </c>
      <c r="Q36" s="23">
        <f t="shared" si="5"/>
        <v>0</v>
      </c>
    </row>
    <row r="37" spans="1:17" x14ac:dyDescent="0.2">
      <c r="A37" s="27" t="s">
        <v>42</v>
      </c>
      <c r="B37" s="2">
        <v>130</v>
      </c>
      <c r="C37" s="2">
        <v>169</v>
      </c>
      <c r="D37" s="2">
        <f t="shared" si="6"/>
        <v>299</v>
      </c>
      <c r="E37" s="2">
        <v>53</v>
      </c>
      <c r="F37" s="2">
        <v>63</v>
      </c>
      <c r="G37" s="2">
        <f t="shared" si="9"/>
        <v>116</v>
      </c>
      <c r="H37" s="2">
        <v>24</v>
      </c>
      <c r="I37" s="2">
        <v>28</v>
      </c>
      <c r="J37" s="2">
        <f t="shared" si="8"/>
        <v>52</v>
      </c>
      <c r="K37" s="2">
        <f t="shared" si="0"/>
        <v>207</v>
      </c>
      <c r="L37" s="2">
        <f t="shared" si="1"/>
        <v>260</v>
      </c>
      <c r="M37" s="2">
        <f t="shared" si="2"/>
        <v>467</v>
      </c>
      <c r="O37" s="23">
        <f t="shared" si="3"/>
        <v>1868</v>
      </c>
      <c r="P37" s="19">
        <f t="shared" si="4"/>
        <v>467</v>
      </c>
      <c r="Q37" s="23">
        <f t="shared" si="5"/>
        <v>0</v>
      </c>
    </row>
    <row r="38" spans="1:17" x14ac:dyDescent="0.2">
      <c r="A38" s="27" t="s">
        <v>23</v>
      </c>
      <c r="B38" s="2">
        <v>39</v>
      </c>
      <c r="C38" s="2">
        <v>47</v>
      </c>
      <c r="D38" s="2">
        <f t="shared" si="6"/>
        <v>86</v>
      </c>
      <c r="E38" s="2">
        <v>8</v>
      </c>
      <c r="F38" s="2">
        <v>4</v>
      </c>
      <c r="G38" s="2">
        <f t="shared" si="9"/>
        <v>12</v>
      </c>
      <c r="H38" s="2">
        <v>12</v>
      </c>
      <c r="I38" s="2">
        <v>18</v>
      </c>
      <c r="J38" s="2">
        <f t="shared" si="8"/>
        <v>30</v>
      </c>
      <c r="K38" s="2">
        <f t="shared" si="0"/>
        <v>59</v>
      </c>
      <c r="L38" s="2">
        <f t="shared" si="1"/>
        <v>69</v>
      </c>
      <c r="M38" s="2">
        <f t="shared" si="2"/>
        <v>128</v>
      </c>
      <c r="O38" s="23">
        <f t="shared" si="3"/>
        <v>512</v>
      </c>
      <c r="P38" s="19">
        <f t="shared" si="4"/>
        <v>128</v>
      </c>
      <c r="Q38" s="23">
        <f t="shared" si="5"/>
        <v>0</v>
      </c>
    </row>
    <row r="39" spans="1:17" x14ac:dyDescent="0.2">
      <c r="A39" s="27" t="s">
        <v>43</v>
      </c>
      <c r="B39" s="2">
        <v>37</v>
      </c>
      <c r="C39" s="2">
        <v>83</v>
      </c>
      <c r="D39" s="2">
        <f t="shared" si="6"/>
        <v>120</v>
      </c>
      <c r="E39" s="2">
        <v>22</v>
      </c>
      <c r="F39" s="2">
        <v>14</v>
      </c>
      <c r="G39" s="2">
        <f t="shared" si="9"/>
        <v>36</v>
      </c>
      <c r="H39" s="2">
        <v>84</v>
      </c>
      <c r="I39" s="2">
        <v>184</v>
      </c>
      <c r="J39" s="2">
        <f t="shared" si="8"/>
        <v>268</v>
      </c>
      <c r="K39" s="2">
        <f t="shared" si="0"/>
        <v>143</v>
      </c>
      <c r="L39" s="2">
        <f t="shared" si="1"/>
        <v>281</v>
      </c>
      <c r="M39" s="2">
        <f t="shared" si="2"/>
        <v>424</v>
      </c>
      <c r="O39" s="23">
        <f t="shared" si="3"/>
        <v>1696</v>
      </c>
      <c r="P39" s="19">
        <f t="shared" si="4"/>
        <v>424</v>
      </c>
      <c r="Q39" s="23">
        <f t="shared" si="5"/>
        <v>0</v>
      </c>
    </row>
    <row r="40" spans="1:17" x14ac:dyDescent="0.2">
      <c r="A40" s="28" t="s">
        <v>24</v>
      </c>
      <c r="B40" s="24">
        <f>SUM(B41:B43)</f>
        <v>72</v>
      </c>
      <c r="C40" s="24">
        <f>SUM(C41:C43)</f>
        <v>117</v>
      </c>
      <c r="D40" s="24">
        <f t="shared" ref="D40:D45" si="10">+C40+B40</f>
        <v>189</v>
      </c>
      <c r="E40" s="24">
        <f>SUM(E41:E43)</f>
        <v>19</v>
      </c>
      <c r="F40" s="24">
        <f>SUM(F41:F43)</f>
        <v>14</v>
      </c>
      <c r="G40" s="24">
        <f>+F40+E40</f>
        <v>33</v>
      </c>
      <c r="H40" s="24">
        <f>SUM(H41:H43)</f>
        <v>25</v>
      </c>
      <c r="I40" s="24">
        <f>SUM(I41:I43)</f>
        <v>35</v>
      </c>
      <c r="J40" s="24">
        <f>+I40+H40</f>
        <v>60</v>
      </c>
      <c r="K40" s="24">
        <f t="shared" si="0"/>
        <v>116</v>
      </c>
      <c r="L40" s="24">
        <f t="shared" si="1"/>
        <v>166</v>
      </c>
      <c r="M40" s="24">
        <f t="shared" si="2"/>
        <v>282</v>
      </c>
      <c r="O40" s="23">
        <f t="shared" si="3"/>
        <v>1128</v>
      </c>
      <c r="P40" s="19">
        <f t="shared" si="4"/>
        <v>282</v>
      </c>
      <c r="Q40" s="23">
        <f t="shared" si="5"/>
        <v>0</v>
      </c>
    </row>
    <row r="41" spans="1:17" s="17" customFormat="1" x14ac:dyDescent="0.2">
      <c r="A41" s="27" t="s">
        <v>44</v>
      </c>
      <c r="B41" s="2">
        <v>6</v>
      </c>
      <c r="C41" s="2">
        <v>8</v>
      </c>
      <c r="D41" s="2">
        <f t="shared" si="10"/>
        <v>14</v>
      </c>
      <c r="E41" s="2"/>
      <c r="F41" s="2">
        <v>1</v>
      </c>
      <c r="G41" s="2">
        <f>+F41+E41</f>
        <v>1</v>
      </c>
      <c r="H41" s="2">
        <v>1</v>
      </c>
      <c r="I41" s="2"/>
      <c r="J41" s="2">
        <f>+I41+H41</f>
        <v>1</v>
      </c>
      <c r="K41" s="2">
        <f t="shared" si="0"/>
        <v>7</v>
      </c>
      <c r="L41" s="2">
        <f t="shared" si="1"/>
        <v>9</v>
      </c>
      <c r="M41" s="2">
        <f t="shared" si="2"/>
        <v>16</v>
      </c>
      <c r="O41" s="23">
        <f t="shared" si="3"/>
        <v>64</v>
      </c>
      <c r="P41" s="19">
        <f t="shared" si="4"/>
        <v>16</v>
      </c>
      <c r="Q41" s="23">
        <f t="shared" si="5"/>
        <v>0</v>
      </c>
    </row>
    <row r="42" spans="1:17" s="17" customFormat="1" x14ac:dyDescent="0.2">
      <c r="A42" s="27" t="s">
        <v>137</v>
      </c>
      <c r="B42" s="2">
        <v>27</v>
      </c>
      <c r="C42" s="2">
        <v>65</v>
      </c>
      <c r="D42" s="2">
        <f t="shared" si="10"/>
        <v>92</v>
      </c>
      <c r="E42" s="2">
        <v>6</v>
      </c>
      <c r="F42" s="2">
        <v>3</v>
      </c>
      <c r="G42" s="2">
        <f t="shared" ref="G42:G43" si="11">+F42+E42</f>
        <v>9</v>
      </c>
      <c r="H42" s="2">
        <v>6</v>
      </c>
      <c r="I42" s="2">
        <v>5</v>
      </c>
      <c r="J42" s="2">
        <f t="shared" ref="J42:J43" si="12">+I42+H42</f>
        <v>11</v>
      </c>
      <c r="K42" s="2">
        <f t="shared" si="0"/>
        <v>39</v>
      </c>
      <c r="L42" s="2">
        <f t="shared" si="1"/>
        <v>73</v>
      </c>
      <c r="M42" s="2">
        <f t="shared" si="2"/>
        <v>112</v>
      </c>
      <c r="O42" s="23">
        <f t="shared" si="3"/>
        <v>448</v>
      </c>
      <c r="P42" s="19">
        <f t="shared" si="4"/>
        <v>112</v>
      </c>
      <c r="Q42" s="23">
        <f t="shared" si="5"/>
        <v>0</v>
      </c>
    </row>
    <row r="43" spans="1:17" s="17" customFormat="1" x14ac:dyDescent="0.2">
      <c r="A43" s="27" t="s">
        <v>25</v>
      </c>
      <c r="B43" s="2">
        <v>39</v>
      </c>
      <c r="C43" s="2">
        <v>44</v>
      </c>
      <c r="D43" s="2">
        <f t="shared" si="10"/>
        <v>83</v>
      </c>
      <c r="E43" s="2">
        <v>13</v>
      </c>
      <c r="F43" s="2">
        <v>10</v>
      </c>
      <c r="G43" s="2">
        <f t="shared" si="11"/>
        <v>23</v>
      </c>
      <c r="H43" s="2">
        <v>18</v>
      </c>
      <c r="I43" s="2">
        <v>30</v>
      </c>
      <c r="J43" s="2">
        <f t="shared" si="12"/>
        <v>48</v>
      </c>
      <c r="K43" s="2">
        <f t="shared" si="0"/>
        <v>70</v>
      </c>
      <c r="L43" s="2">
        <f t="shared" si="1"/>
        <v>84</v>
      </c>
      <c r="M43" s="2">
        <f t="shared" si="2"/>
        <v>154</v>
      </c>
      <c r="O43" s="23">
        <f t="shared" si="3"/>
        <v>616</v>
      </c>
      <c r="P43" s="19">
        <f t="shared" si="4"/>
        <v>154</v>
      </c>
      <c r="Q43" s="23">
        <f t="shared" si="5"/>
        <v>0</v>
      </c>
    </row>
    <row r="44" spans="1:17" s="17" customFormat="1" x14ac:dyDescent="0.2">
      <c r="A44" s="30" t="s">
        <v>53</v>
      </c>
      <c r="B44" s="22">
        <f>SUM(B45:B56)</f>
        <v>384</v>
      </c>
      <c r="C44" s="22">
        <f>SUM(C45:C56)</f>
        <v>619</v>
      </c>
      <c r="D44" s="22">
        <f t="shared" si="10"/>
        <v>1003</v>
      </c>
      <c r="E44" s="22">
        <f>SUM(E45:E56)</f>
        <v>147</v>
      </c>
      <c r="F44" s="22">
        <f>SUM(F45:F56)</f>
        <v>237</v>
      </c>
      <c r="G44" s="22">
        <f>+F44+E44</f>
        <v>384</v>
      </c>
      <c r="H44" s="22">
        <f>SUM(H45:H56)</f>
        <v>90</v>
      </c>
      <c r="I44" s="22">
        <f>SUM(I45:I56)</f>
        <v>135</v>
      </c>
      <c r="J44" s="22">
        <f>+I44+H44</f>
        <v>225</v>
      </c>
      <c r="K44" s="22">
        <f t="shared" si="0"/>
        <v>621</v>
      </c>
      <c r="L44" s="22">
        <f t="shared" si="1"/>
        <v>991</v>
      </c>
      <c r="M44" s="22">
        <f t="shared" si="2"/>
        <v>1612</v>
      </c>
      <c r="O44" s="23">
        <f t="shared" si="3"/>
        <v>6448</v>
      </c>
      <c r="P44" s="19">
        <f t="shared" si="4"/>
        <v>1612</v>
      </c>
      <c r="Q44" s="23">
        <f t="shared" si="5"/>
        <v>0</v>
      </c>
    </row>
    <row r="45" spans="1:17" ht="10.5" customHeight="1" x14ac:dyDescent="0.2">
      <c r="A45" s="15" t="s">
        <v>147</v>
      </c>
      <c r="B45" s="2">
        <v>57</v>
      </c>
      <c r="C45" s="2">
        <v>140</v>
      </c>
      <c r="D45" s="2">
        <f t="shared" si="10"/>
        <v>197</v>
      </c>
      <c r="E45" s="2">
        <v>30</v>
      </c>
      <c r="F45" s="2">
        <v>54</v>
      </c>
      <c r="G45" s="2">
        <f>+F45+E45</f>
        <v>84</v>
      </c>
      <c r="H45" s="2">
        <v>10</v>
      </c>
      <c r="I45" s="2">
        <v>16</v>
      </c>
      <c r="J45" s="2">
        <f>+I45+H45</f>
        <v>26</v>
      </c>
      <c r="K45" s="2">
        <f t="shared" si="0"/>
        <v>97</v>
      </c>
      <c r="L45" s="2">
        <f t="shared" si="1"/>
        <v>210</v>
      </c>
      <c r="M45" s="2">
        <f t="shared" si="2"/>
        <v>307</v>
      </c>
      <c r="O45" s="23">
        <f t="shared" si="3"/>
        <v>1228</v>
      </c>
      <c r="P45" s="19">
        <f t="shared" si="4"/>
        <v>307</v>
      </c>
      <c r="Q45" s="23">
        <f t="shared" si="5"/>
        <v>0</v>
      </c>
    </row>
    <row r="46" spans="1:17" ht="12" customHeight="1" x14ac:dyDescent="0.2">
      <c r="A46" s="15" t="s">
        <v>148</v>
      </c>
      <c r="B46" s="2">
        <v>4</v>
      </c>
      <c r="C46" s="2">
        <v>2</v>
      </c>
      <c r="D46" s="2">
        <f t="shared" ref="D46:D54" si="13">+C46+B46</f>
        <v>6</v>
      </c>
      <c r="E46" s="2"/>
      <c r="F46" s="2">
        <v>1</v>
      </c>
      <c r="G46" s="2">
        <f t="shared" ref="G46:G56" si="14">+F46+E46</f>
        <v>1</v>
      </c>
      <c r="H46" s="2">
        <v>2</v>
      </c>
      <c r="I46" s="2"/>
      <c r="J46" s="2">
        <f t="shared" ref="J46:J56" si="15">+I46+H46</f>
        <v>2</v>
      </c>
      <c r="K46" s="2">
        <f t="shared" si="0"/>
        <v>6</v>
      </c>
      <c r="L46" s="2">
        <f t="shared" si="1"/>
        <v>3</v>
      </c>
      <c r="M46" s="2">
        <f t="shared" si="2"/>
        <v>9</v>
      </c>
      <c r="O46" s="23">
        <f t="shared" si="3"/>
        <v>36</v>
      </c>
      <c r="P46" s="19">
        <f t="shared" si="4"/>
        <v>9</v>
      </c>
      <c r="Q46" s="23">
        <f t="shared" si="5"/>
        <v>0</v>
      </c>
    </row>
    <row r="47" spans="1:17" ht="12" customHeight="1" x14ac:dyDescent="0.2">
      <c r="A47" s="15" t="s">
        <v>149</v>
      </c>
      <c r="B47" s="2">
        <v>60</v>
      </c>
      <c r="C47" s="2">
        <v>53</v>
      </c>
      <c r="D47" s="2">
        <f t="shared" si="13"/>
        <v>113</v>
      </c>
      <c r="E47" s="2">
        <v>4</v>
      </c>
      <c r="F47" s="2">
        <v>1</v>
      </c>
      <c r="G47" s="2">
        <f t="shared" si="14"/>
        <v>5</v>
      </c>
      <c r="H47" s="2">
        <v>17</v>
      </c>
      <c r="I47" s="2">
        <v>13</v>
      </c>
      <c r="J47" s="2">
        <f t="shared" si="15"/>
        <v>30</v>
      </c>
      <c r="K47" s="2">
        <f t="shared" si="0"/>
        <v>81</v>
      </c>
      <c r="L47" s="2">
        <f t="shared" si="1"/>
        <v>67</v>
      </c>
      <c r="M47" s="2">
        <f t="shared" si="2"/>
        <v>148</v>
      </c>
      <c r="O47" s="23">
        <f t="shared" si="3"/>
        <v>592</v>
      </c>
      <c r="P47" s="19">
        <f t="shared" si="4"/>
        <v>148</v>
      </c>
      <c r="Q47" s="23">
        <f t="shared" si="5"/>
        <v>0</v>
      </c>
    </row>
    <row r="48" spans="1:17" x14ac:dyDescent="0.2">
      <c r="A48" s="15" t="s">
        <v>65</v>
      </c>
      <c r="B48" s="2">
        <v>15</v>
      </c>
      <c r="C48" s="2">
        <v>12</v>
      </c>
      <c r="D48" s="2">
        <f t="shared" si="13"/>
        <v>27</v>
      </c>
      <c r="E48" s="2">
        <v>9</v>
      </c>
      <c r="F48" s="2">
        <v>12</v>
      </c>
      <c r="G48" s="2">
        <f t="shared" si="14"/>
        <v>21</v>
      </c>
      <c r="H48" s="2">
        <v>6</v>
      </c>
      <c r="I48" s="2">
        <v>1</v>
      </c>
      <c r="J48" s="2">
        <f t="shared" si="15"/>
        <v>7</v>
      </c>
      <c r="K48" s="2">
        <f t="shared" si="0"/>
        <v>30</v>
      </c>
      <c r="L48" s="2">
        <f t="shared" si="1"/>
        <v>25</v>
      </c>
      <c r="M48" s="2">
        <f t="shared" si="2"/>
        <v>55</v>
      </c>
      <c r="N48" s="27"/>
      <c r="O48" s="23">
        <f t="shared" si="3"/>
        <v>220</v>
      </c>
      <c r="P48" s="19">
        <f t="shared" si="4"/>
        <v>55</v>
      </c>
      <c r="Q48" s="23">
        <f t="shared" si="5"/>
        <v>0</v>
      </c>
    </row>
    <row r="49" spans="1:17" x14ac:dyDescent="0.2">
      <c r="A49" s="15" t="s">
        <v>150</v>
      </c>
      <c r="B49" s="2">
        <v>8</v>
      </c>
      <c r="C49" s="2">
        <v>12</v>
      </c>
      <c r="D49" s="2">
        <f t="shared" si="13"/>
        <v>20</v>
      </c>
      <c r="E49" s="2">
        <v>4</v>
      </c>
      <c r="F49" s="2"/>
      <c r="G49" s="2">
        <f t="shared" si="14"/>
        <v>4</v>
      </c>
      <c r="H49" s="2">
        <v>2</v>
      </c>
      <c r="I49" s="2">
        <v>1</v>
      </c>
      <c r="J49" s="2">
        <f t="shared" si="15"/>
        <v>3</v>
      </c>
      <c r="K49" s="2">
        <f t="shared" si="0"/>
        <v>14</v>
      </c>
      <c r="L49" s="2">
        <f t="shared" si="1"/>
        <v>13</v>
      </c>
      <c r="M49" s="2">
        <f t="shared" si="2"/>
        <v>27</v>
      </c>
      <c r="N49" s="29"/>
      <c r="O49" s="23">
        <f t="shared" si="3"/>
        <v>108</v>
      </c>
      <c r="P49" s="19">
        <f t="shared" si="4"/>
        <v>27</v>
      </c>
      <c r="Q49" s="23">
        <f t="shared" si="5"/>
        <v>0</v>
      </c>
    </row>
    <row r="50" spans="1:17" x14ac:dyDescent="0.2">
      <c r="A50" s="15" t="s">
        <v>151</v>
      </c>
      <c r="B50" s="2">
        <v>5</v>
      </c>
      <c r="C50" s="2">
        <v>6</v>
      </c>
      <c r="D50" s="2">
        <f t="shared" si="13"/>
        <v>11</v>
      </c>
      <c r="E50" s="2"/>
      <c r="F50" s="2"/>
      <c r="G50" s="2">
        <f t="shared" si="14"/>
        <v>0</v>
      </c>
      <c r="H50" s="2">
        <v>3</v>
      </c>
      <c r="I50" s="2">
        <v>1</v>
      </c>
      <c r="J50" s="2">
        <f t="shared" si="15"/>
        <v>4</v>
      </c>
      <c r="K50" s="2">
        <f t="shared" si="0"/>
        <v>8</v>
      </c>
      <c r="L50" s="2">
        <f t="shared" si="1"/>
        <v>7</v>
      </c>
      <c r="M50" s="2">
        <f t="shared" si="2"/>
        <v>15</v>
      </c>
      <c r="N50" s="27"/>
      <c r="O50" s="23">
        <f t="shared" si="3"/>
        <v>60</v>
      </c>
      <c r="P50" s="19">
        <f t="shared" si="4"/>
        <v>15</v>
      </c>
      <c r="Q50" s="23">
        <f t="shared" si="5"/>
        <v>0</v>
      </c>
    </row>
    <row r="51" spans="1:17" x14ac:dyDescent="0.2">
      <c r="A51" s="15" t="s">
        <v>154</v>
      </c>
      <c r="B51" s="2">
        <v>6</v>
      </c>
      <c r="C51" s="2">
        <v>3</v>
      </c>
      <c r="D51" s="2">
        <f t="shared" si="13"/>
        <v>9</v>
      </c>
      <c r="E51" s="2">
        <v>5</v>
      </c>
      <c r="F51" s="2"/>
      <c r="G51" s="2">
        <f t="shared" si="14"/>
        <v>5</v>
      </c>
      <c r="H51" s="2">
        <v>2</v>
      </c>
      <c r="I51" s="2"/>
      <c r="J51" s="2">
        <f t="shared" si="15"/>
        <v>2</v>
      </c>
      <c r="K51" s="2">
        <f t="shared" si="0"/>
        <v>13</v>
      </c>
      <c r="L51" s="2">
        <f t="shared" si="1"/>
        <v>3</v>
      </c>
      <c r="M51" s="2">
        <f t="shared" si="2"/>
        <v>16</v>
      </c>
      <c r="O51" s="23">
        <f t="shared" si="3"/>
        <v>64</v>
      </c>
      <c r="P51" s="19">
        <f t="shared" si="4"/>
        <v>16</v>
      </c>
      <c r="Q51" s="23">
        <f t="shared" si="5"/>
        <v>0</v>
      </c>
    </row>
    <row r="52" spans="1:17" x14ac:dyDescent="0.2">
      <c r="A52" s="15" t="s">
        <v>66</v>
      </c>
      <c r="B52" s="2">
        <v>4</v>
      </c>
      <c r="C52" s="2">
        <v>7</v>
      </c>
      <c r="D52" s="2">
        <f t="shared" si="13"/>
        <v>11</v>
      </c>
      <c r="E52" s="2"/>
      <c r="F52" s="2">
        <v>1</v>
      </c>
      <c r="G52" s="2">
        <f t="shared" si="14"/>
        <v>1</v>
      </c>
      <c r="H52" s="2">
        <v>2</v>
      </c>
      <c r="I52" s="2">
        <v>1</v>
      </c>
      <c r="J52" s="2">
        <f t="shared" si="15"/>
        <v>3</v>
      </c>
      <c r="K52" s="2">
        <f t="shared" si="0"/>
        <v>6</v>
      </c>
      <c r="L52" s="2">
        <f t="shared" si="1"/>
        <v>9</v>
      </c>
      <c r="M52" s="2">
        <f t="shared" si="2"/>
        <v>15</v>
      </c>
      <c r="O52" s="23">
        <f t="shared" si="3"/>
        <v>60</v>
      </c>
      <c r="P52" s="19">
        <f t="shared" si="4"/>
        <v>15</v>
      </c>
      <c r="Q52" s="23">
        <f t="shared" si="5"/>
        <v>0</v>
      </c>
    </row>
    <row r="53" spans="1:17" x14ac:dyDescent="0.2">
      <c r="A53" s="15" t="s">
        <v>152</v>
      </c>
      <c r="B53" s="2">
        <v>6</v>
      </c>
      <c r="C53" s="2">
        <v>27</v>
      </c>
      <c r="D53" s="2">
        <f t="shared" si="13"/>
        <v>33</v>
      </c>
      <c r="E53" s="2">
        <v>2</v>
      </c>
      <c r="F53" s="2">
        <v>4</v>
      </c>
      <c r="G53" s="2">
        <f t="shared" si="14"/>
        <v>6</v>
      </c>
      <c r="H53" s="2">
        <v>2</v>
      </c>
      <c r="I53" s="2">
        <v>3</v>
      </c>
      <c r="J53" s="2">
        <f t="shared" si="15"/>
        <v>5</v>
      </c>
      <c r="K53" s="2">
        <f t="shared" si="0"/>
        <v>10</v>
      </c>
      <c r="L53" s="2">
        <f t="shared" si="1"/>
        <v>34</v>
      </c>
      <c r="M53" s="2">
        <f t="shared" si="2"/>
        <v>44</v>
      </c>
      <c r="O53" s="23">
        <f t="shared" si="3"/>
        <v>176</v>
      </c>
      <c r="P53" s="19">
        <f t="shared" si="4"/>
        <v>44</v>
      </c>
      <c r="Q53" s="23">
        <f t="shared" si="5"/>
        <v>0</v>
      </c>
    </row>
    <row r="54" spans="1:17" x14ac:dyDescent="0.2">
      <c r="A54" s="15" t="s">
        <v>153</v>
      </c>
      <c r="B54" s="2">
        <v>2</v>
      </c>
      <c r="C54" s="2">
        <v>13</v>
      </c>
      <c r="D54" s="2">
        <f t="shared" si="13"/>
        <v>15</v>
      </c>
      <c r="E54" s="2">
        <v>5</v>
      </c>
      <c r="F54" s="2">
        <v>5</v>
      </c>
      <c r="G54" s="2">
        <f t="shared" si="14"/>
        <v>10</v>
      </c>
      <c r="H54" s="2">
        <v>2</v>
      </c>
      <c r="I54" s="2"/>
      <c r="J54" s="2">
        <f t="shared" si="15"/>
        <v>2</v>
      </c>
      <c r="K54" s="2">
        <f t="shared" si="0"/>
        <v>9</v>
      </c>
      <c r="L54" s="2">
        <f t="shared" si="1"/>
        <v>18</v>
      </c>
      <c r="M54" s="2">
        <f t="shared" si="2"/>
        <v>27</v>
      </c>
      <c r="O54" s="23">
        <f t="shared" si="3"/>
        <v>108</v>
      </c>
      <c r="P54" s="19">
        <f t="shared" si="4"/>
        <v>27</v>
      </c>
      <c r="Q54" s="23">
        <f t="shared" si="5"/>
        <v>0</v>
      </c>
    </row>
    <row r="55" spans="1:17" x14ac:dyDescent="0.2">
      <c r="A55" s="15" t="s">
        <v>64</v>
      </c>
      <c r="B55" s="2">
        <v>213</v>
      </c>
      <c r="C55" s="2">
        <v>335</v>
      </c>
      <c r="D55" s="2">
        <f>+C55+B55</f>
        <v>548</v>
      </c>
      <c r="E55" s="2">
        <v>79</v>
      </c>
      <c r="F55" s="2">
        <v>146</v>
      </c>
      <c r="G55" s="2">
        <f t="shared" si="14"/>
        <v>225</v>
      </c>
      <c r="H55" s="2">
        <v>41</v>
      </c>
      <c r="I55" s="2">
        <v>99</v>
      </c>
      <c r="J55" s="2">
        <f t="shared" si="15"/>
        <v>140</v>
      </c>
      <c r="K55" s="2">
        <f t="shared" si="0"/>
        <v>333</v>
      </c>
      <c r="L55" s="2">
        <f t="shared" si="1"/>
        <v>580</v>
      </c>
      <c r="M55" s="2">
        <f t="shared" si="2"/>
        <v>913</v>
      </c>
      <c r="O55" s="23">
        <f t="shared" si="3"/>
        <v>3652</v>
      </c>
      <c r="P55" s="19">
        <f t="shared" si="4"/>
        <v>913</v>
      </c>
      <c r="Q55" s="23">
        <f t="shared" si="5"/>
        <v>0</v>
      </c>
    </row>
    <row r="56" spans="1:17" x14ac:dyDescent="0.2">
      <c r="A56" s="15" t="s">
        <v>67</v>
      </c>
      <c r="B56" s="2">
        <v>4</v>
      </c>
      <c r="C56" s="2">
        <v>9</v>
      </c>
      <c r="D56" s="2">
        <f>+C56+B56</f>
        <v>13</v>
      </c>
      <c r="E56" s="2">
        <v>9</v>
      </c>
      <c r="F56" s="2">
        <v>13</v>
      </c>
      <c r="G56" s="2">
        <f t="shared" si="14"/>
        <v>22</v>
      </c>
      <c r="H56" s="2">
        <v>1</v>
      </c>
      <c r="I56" s="2"/>
      <c r="J56" s="2">
        <f t="shared" si="15"/>
        <v>1</v>
      </c>
      <c r="K56" s="2">
        <f t="shared" si="0"/>
        <v>14</v>
      </c>
      <c r="L56" s="2">
        <f t="shared" si="1"/>
        <v>22</v>
      </c>
      <c r="M56" s="2">
        <f t="shared" si="2"/>
        <v>36</v>
      </c>
      <c r="O56" s="23">
        <f t="shared" si="3"/>
        <v>144</v>
      </c>
      <c r="P56" s="19">
        <f t="shared" si="4"/>
        <v>36</v>
      </c>
      <c r="Q56" s="23">
        <f t="shared" si="5"/>
        <v>0</v>
      </c>
    </row>
    <row r="57" spans="1:17" x14ac:dyDescent="0.2">
      <c r="A57" s="31" t="s">
        <v>0</v>
      </c>
      <c r="B57" s="32">
        <f>+B44+B6</f>
        <v>2006</v>
      </c>
      <c r="C57" s="32">
        <f>+C44+C6</f>
        <v>3096</v>
      </c>
      <c r="D57" s="32">
        <f t="shared" si="6"/>
        <v>5102</v>
      </c>
      <c r="E57" s="32">
        <f>+E44+E6</f>
        <v>577</v>
      </c>
      <c r="F57" s="32">
        <f>+F44+F6</f>
        <v>791</v>
      </c>
      <c r="G57" s="32">
        <f t="shared" si="9"/>
        <v>1368</v>
      </c>
      <c r="H57" s="32">
        <f>+H44+H6</f>
        <v>527</v>
      </c>
      <c r="I57" s="32">
        <f>+I44+I6</f>
        <v>895</v>
      </c>
      <c r="J57" s="32">
        <f t="shared" si="8"/>
        <v>1422</v>
      </c>
      <c r="K57" s="32">
        <f t="shared" si="0"/>
        <v>3110</v>
      </c>
      <c r="L57" s="32">
        <f t="shared" si="1"/>
        <v>4782</v>
      </c>
      <c r="M57" s="32">
        <f t="shared" si="2"/>
        <v>7892</v>
      </c>
      <c r="O57" s="23">
        <f t="shared" si="3"/>
        <v>31568</v>
      </c>
      <c r="P57" s="19">
        <f t="shared" si="4"/>
        <v>7892</v>
      </c>
      <c r="Q57" s="23">
        <f t="shared" si="5"/>
        <v>0</v>
      </c>
    </row>
    <row r="59" spans="1:17" ht="24" customHeight="1" x14ac:dyDescent="0.2">
      <c r="A59" s="86" t="s">
        <v>141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0"/>
      <c r="O59" s="81"/>
      <c r="P59" s="81"/>
      <c r="Q59" s="81"/>
    </row>
    <row r="60" spans="1:17" x14ac:dyDescent="0.2">
      <c r="N60" s="80"/>
      <c r="O60" s="82"/>
      <c r="P60" s="81"/>
      <c r="Q60" s="81"/>
    </row>
    <row r="61" spans="1:17" x14ac:dyDescent="0.2">
      <c r="A61" s="6" t="s">
        <v>26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0"/>
      <c r="O61" s="81"/>
      <c r="P61" s="81"/>
      <c r="Q61" s="81"/>
    </row>
    <row r="62" spans="1:17" x14ac:dyDescent="0.2">
      <c r="A62" s="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83"/>
      <c r="O62" s="84"/>
      <c r="P62" s="84"/>
      <c r="Q62" s="84"/>
    </row>
    <row r="63" spans="1:17" x14ac:dyDescent="0.2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x14ac:dyDescent="0.2">
      <c r="B65" s="33">
        <f>SUM(B6:B57)</f>
        <v>7640</v>
      </c>
      <c r="C65" s="33">
        <f t="shared" ref="C65:M65" si="16">SUM(C6:C57)</f>
        <v>11765</v>
      </c>
      <c r="D65" s="33">
        <f t="shared" si="16"/>
        <v>19405</v>
      </c>
      <c r="E65" s="33">
        <f t="shared" si="16"/>
        <v>2161</v>
      </c>
      <c r="F65" s="33">
        <f t="shared" si="16"/>
        <v>2927</v>
      </c>
      <c r="G65" s="33">
        <f t="shared" si="16"/>
        <v>5088</v>
      </c>
      <c r="H65" s="33">
        <f t="shared" si="16"/>
        <v>2018</v>
      </c>
      <c r="I65" s="33">
        <f t="shared" si="16"/>
        <v>3445</v>
      </c>
      <c r="J65" s="33">
        <f t="shared" si="16"/>
        <v>5463</v>
      </c>
      <c r="K65" s="33">
        <f t="shared" si="16"/>
        <v>11819</v>
      </c>
      <c r="L65" s="33">
        <f t="shared" si="16"/>
        <v>18137</v>
      </c>
      <c r="M65" s="33">
        <f t="shared" si="16"/>
        <v>29956</v>
      </c>
    </row>
    <row r="66" spans="2:13" x14ac:dyDescent="0.2">
      <c r="B66" s="19">
        <f>+(B65+B44)/4</f>
        <v>2006</v>
      </c>
      <c r="C66" s="19">
        <f t="shared" ref="C66:M66" si="17">+(C65+C44)/4</f>
        <v>3096</v>
      </c>
      <c r="D66" s="19">
        <f t="shared" si="17"/>
        <v>5102</v>
      </c>
      <c r="E66" s="19">
        <f t="shared" si="17"/>
        <v>577</v>
      </c>
      <c r="F66" s="19">
        <f t="shared" si="17"/>
        <v>791</v>
      </c>
      <c r="G66" s="19">
        <f t="shared" si="17"/>
        <v>1368</v>
      </c>
      <c r="H66" s="19">
        <f t="shared" si="17"/>
        <v>527</v>
      </c>
      <c r="I66" s="19">
        <f t="shared" si="17"/>
        <v>895</v>
      </c>
      <c r="J66" s="19">
        <f t="shared" si="17"/>
        <v>1422</v>
      </c>
      <c r="K66" s="19">
        <f t="shared" si="17"/>
        <v>3110</v>
      </c>
      <c r="L66" s="19">
        <f t="shared" si="17"/>
        <v>4782</v>
      </c>
      <c r="M66" s="19">
        <f t="shared" si="17"/>
        <v>7892</v>
      </c>
    </row>
    <row r="67" spans="2:13" x14ac:dyDescent="0.2">
      <c r="B67" s="23">
        <f>+B66-B57</f>
        <v>0</v>
      </c>
      <c r="C67" s="23">
        <f t="shared" ref="C67:M67" si="18">+C66-C57</f>
        <v>0</v>
      </c>
      <c r="D67" s="23">
        <f t="shared" si="18"/>
        <v>0</v>
      </c>
      <c r="E67" s="23">
        <f t="shared" si="18"/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23">
        <f t="shared" si="18"/>
        <v>0</v>
      </c>
      <c r="K67" s="23">
        <f t="shared" si="18"/>
        <v>0</v>
      </c>
      <c r="L67" s="23">
        <f t="shared" si="18"/>
        <v>0</v>
      </c>
      <c r="M67" s="23">
        <f t="shared" si="18"/>
        <v>0</v>
      </c>
    </row>
  </sheetData>
  <sortState ref="A48:M59">
    <sortCondition ref="A48:A59"/>
  </sortState>
  <mergeCells count="8">
    <mergeCell ref="A59:M59"/>
    <mergeCell ref="A1:M1"/>
    <mergeCell ref="A3:A5"/>
    <mergeCell ref="B3:J3"/>
    <mergeCell ref="K3:M4"/>
    <mergeCell ref="B4:D4"/>
    <mergeCell ref="E4:G4"/>
    <mergeCell ref="H4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31"/>
  <sheetViews>
    <sheetView showGridLines="0" showZeros="0" zoomScaleNormal="100" zoomScaleSheetLayoutView="100" workbookViewId="0">
      <selection activeCell="F10" sqref="F10"/>
    </sheetView>
  </sheetViews>
  <sheetFormatPr baseColWidth="10" defaultRowHeight="12.6" customHeight="1" x14ac:dyDescent="0.2"/>
  <cols>
    <col min="1" max="1" width="28.28515625" style="7" customWidth="1"/>
    <col min="2" max="3" width="5.42578125" style="7" bestFit="1" customWidth="1"/>
    <col min="4" max="4" width="5.42578125" style="7" customWidth="1"/>
    <col min="5" max="6" width="5.42578125" style="7" bestFit="1" customWidth="1"/>
    <col min="7" max="7" width="5.42578125" style="7" customWidth="1"/>
    <col min="8" max="8" width="4.28515625" style="7" customWidth="1"/>
    <col min="9" max="9" width="4.42578125" style="7" bestFit="1" customWidth="1"/>
    <col min="10" max="10" width="5" style="7" bestFit="1" customWidth="1"/>
    <col min="11" max="12" width="5.42578125" style="7" bestFit="1" customWidth="1"/>
    <col min="13" max="13" width="6.5703125" style="7" customWidth="1"/>
    <col min="14" max="14" width="13.5703125" style="7" customWidth="1"/>
    <col min="15" max="16" width="11.42578125" style="7"/>
    <col min="17" max="17" width="0" style="7" hidden="1" customWidth="1"/>
    <col min="18" max="16384" width="11.42578125" style="7"/>
  </cols>
  <sheetData>
    <row r="1" spans="1:17" s="79" customFormat="1" ht="14.25" customHeight="1" x14ac:dyDescent="0.2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7" s="6" customFormat="1" ht="14.25" customHeight="1" x14ac:dyDescent="0.2">
      <c r="A2" s="34"/>
      <c r="B2" s="5"/>
      <c r="C2" s="5"/>
      <c r="D2" s="5"/>
      <c r="E2" s="5"/>
      <c r="F2" s="5"/>
      <c r="G2" s="5"/>
      <c r="H2" s="5"/>
      <c r="I2" s="5"/>
      <c r="J2" s="5"/>
      <c r="L2" s="5"/>
      <c r="M2" s="5"/>
    </row>
    <row r="3" spans="1:17" ht="12" customHeight="1" x14ac:dyDescent="0.2">
      <c r="A3" s="88" t="s">
        <v>55</v>
      </c>
      <c r="B3" s="91" t="s">
        <v>48</v>
      </c>
      <c r="C3" s="91"/>
      <c r="D3" s="91"/>
      <c r="E3" s="91"/>
      <c r="F3" s="91"/>
      <c r="G3" s="91"/>
      <c r="H3" s="91"/>
      <c r="I3" s="91"/>
      <c r="J3" s="91"/>
      <c r="K3" s="101" t="s">
        <v>0</v>
      </c>
      <c r="L3" s="102"/>
      <c r="M3" s="102"/>
      <c r="N3" s="105" t="s">
        <v>146</v>
      </c>
    </row>
    <row r="4" spans="1:17" ht="12.75" customHeight="1" x14ac:dyDescent="0.2">
      <c r="A4" s="89"/>
      <c r="B4" s="93" t="s">
        <v>49</v>
      </c>
      <c r="C4" s="93"/>
      <c r="D4" s="93"/>
      <c r="E4" s="93" t="s">
        <v>50</v>
      </c>
      <c r="F4" s="93"/>
      <c r="G4" s="93"/>
      <c r="H4" s="93" t="s">
        <v>51</v>
      </c>
      <c r="I4" s="93"/>
      <c r="J4" s="93"/>
      <c r="K4" s="103"/>
      <c r="L4" s="104"/>
      <c r="M4" s="104"/>
      <c r="N4" s="106"/>
      <c r="O4" s="35"/>
    </row>
    <row r="5" spans="1:17" ht="12" x14ac:dyDescent="0.2">
      <c r="A5" s="90"/>
      <c r="B5" s="20" t="s">
        <v>2</v>
      </c>
      <c r="C5" s="20" t="s">
        <v>1</v>
      </c>
      <c r="D5" s="20" t="s">
        <v>0</v>
      </c>
      <c r="E5" s="20" t="s">
        <v>2</v>
      </c>
      <c r="F5" s="20" t="s">
        <v>1</v>
      </c>
      <c r="G5" s="20" t="s">
        <v>0</v>
      </c>
      <c r="H5" s="20" t="s">
        <v>2</v>
      </c>
      <c r="I5" s="20" t="s">
        <v>1</v>
      </c>
      <c r="J5" s="20" t="s">
        <v>0</v>
      </c>
      <c r="K5" s="20" t="s">
        <v>2</v>
      </c>
      <c r="L5" s="20" t="s">
        <v>1</v>
      </c>
      <c r="M5" s="36" t="s">
        <v>0</v>
      </c>
      <c r="N5" s="107"/>
    </row>
    <row r="6" spans="1:17" ht="12" x14ac:dyDescent="0.2">
      <c r="A6" s="37" t="s">
        <v>7</v>
      </c>
      <c r="B6" s="38">
        <f>SUM(B7:B25)</f>
        <v>326</v>
      </c>
      <c r="C6" s="38">
        <f>SUM(C7:C25)</f>
        <v>704</v>
      </c>
      <c r="D6" s="38">
        <f>+B6+C6</f>
        <v>1030</v>
      </c>
      <c r="E6" s="38">
        <f>SUM(E7:E25)</f>
        <v>271</v>
      </c>
      <c r="F6" s="38">
        <f>SUM(F7:F25)</f>
        <v>313</v>
      </c>
      <c r="G6" s="38">
        <f>+E6+F6</f>
        <v>584</v>
      </c>
      <c r="H6" s="38">
        <f>SUM(H7:H25)</f>
        <v>51</v>
      </c>
      <c r="I6" s="38">
        <f>SUM(I7:I25)</f>
        <v>100</v>
      </c>
      <c r="J6" s="38">
        <f>+H6+I6</f>
        <v>151</v>
      </c>
      <c r="K6" s="38">
        <f>SUM(K7:K25)</f>
        <v>648</v>
      </c>
      <c r="L6" s="38">
        <f>SUM(L7:L25)</f>
        <v>1117</v>
      </c>
      <c r="M6" s="38">
        <f>SUM(M7:M25)</f>
        <v>1765</v>
      </c>
      <c r="N6" s="38">
        <f>SUM(N7:N25)</f>
        <v>1796</v>
      </c>
      <c r="O6" s="16"/>
      <c r="Q6" s="16"/>
    </row>
    <row r="7" spans="1:17" s="10" customFormat="1" ht="12" x14ac:dyDescent="0.2">
      <c r="A7" s="39" t="s">
        <v>28</v>
      </c>
      <c r="B7" s="2">
        <v>2</v>
      </c>
      <c r="C7" s="2">
        <v>7</v>
      </c>
      <c r="D7" s="2">
        <f>+B7+C7</f>
        <v>9</v>
      </c>
      <c r="E7" s="2"/>
      <c r="F7" s="2"/>
      <c r="G7" s="2">
        <f>+E7+F7</f>
        <v>0</v>
      </c>
      <c r="H7" s="2"/>
      <c r="I7" s="2"/>
      <c r="J7" s="2">
        <f>+H7+I7</f>
        <v>0</v>
      </c>
      <c r="K7" s="2">
        <f t="shared" ref="K7:L21" si="0">+B7+E7+H7</f>
        <v>2</v>
      </c>
      <c r="L7" s="2">
        <f t="shared" si="0"/>
        <v>7</v>
      </c>
      <c r="M7" s="2">
        <f>+L7+K7</f>
        <v>9</v>
      </c>
      <c r="N7" s="2">
        <v>9</v>
      </c>
      <c r="O7" s="16"/>
      <c r="P7" s="7"/>
      <c r="Q7" s="16"/>
    </row>
    <row r="8" spans="1:17" s="10" customFormat="1" ht="12" x14ac:dyDescent="0.2">
      <c r="A8" s="39" t="s">
        <v>8</v>
      </c>
      <c r="B8" s="2">
        <v>2</v>
      </c>
      <c r="C8" s="2"/>
      <c r="D8" s="2">
        <f t="shared" ref="D8:D36" si="1">+B8+C8</f>
        <v>2</v>
      </c>
      <c r="E8" s="2">
        <v>3</v>
      </c>
      <c r="F8" s="2">
        <v>3</v>
      </c>
      <c r="G8" s="2">
        <f t="shared" ref="G8:G36" si="2">+E8+F8</f>
        <v>6</v>
      </c>
      <c r="H8" s="2"/>
      <c r="I8" s="2"/>
      <c r="J8" s="2">
        <f t="shared" ref="J8:J25" si="3">+H8+I8</f>
        <v>0</v>
      </c>
      <c r="K8" s="2">
        <f t="shared" si="0"/>
        <v>5</v>
      </c>
      <c r="L8" s="2">
        <f t="shared" si="0"/>
        <v>3</v>
      </c>
      <c r="M8" s="2">
        <f t="shared" ref="M8:M25" si="4">+L8+K8</f>
        <v>8</v>
      </c>
      <c r="N8" s="2">
        <v>8</v>
      </c>
      <c r="O8" s="16"/>
      <c r="P8" s="7"/>
      <c r="Q8" s="16"/>
    </row>
    <row r="9" spans="1:17" s="10" customFormat="1" ht="12" x14ac:dyDescent="0.2">
      <c r="A9" s="40" t="s">
        <v>9</v>
      </c>
      <c r="B9" s="2">
        <v>25</v>
      </c>
      <c r="C9" s="2">
        <v>23</v>
      </c>
      <c r="D9" s="2">
        <f t="shared" si="1"/>
        <v>48</v>
      </c>
      <c r="E9" s="2">
        <v>27</v>
      </c>
      <c r="F9" s="2">
        <v>12</v>
      </c>
      <c r="G9" s="2">
        <f t="shared" si="2"/>
        <v>39</v>
      </c>
      <c r="H9" s="2">
        <v>4</v>
      </c>
      <c r="I9" s="2"/>
      <c r="J9" s="2">
        <f t="shared" si="3"/>
        <v>4</v>
      </c>
      <c r="K9" s="2">
        <f t="shared" si="0"/>
        <v>56</v>
      </c>
      <c r="L9" s="2">
        <f t="shared" si="0"/>
        <v>35</v>
      </c>
      <c r="M9" s="2">
        <f t="shared" si="4"/>
        <v>91</v>
      </c>
      <c r="N9" s="2">
        <v>91</v>
      </c>
      <c r="O9" s="16"/>
      <c r="P9" s="7"/>
      <c r="Q9" s="16"/>
    </row>
    <row r="10" spans="1:17" s="10" customFormat="1" ht="12" x14ac:dyDescent="0.2">
      <c r="A10" s="40" t="s">
        <v>56</v>
      </c>
      <c r="B10" s="2">
        <v>15</v>
      </c>
      <c r="C10" s="2">
        <v>129</v>
      </c>
      <c r="D10" s="2">
        <f t="shared" si="1"/>
        <v>144</v>
      </c>
      <c r="E10" s="2">
        <v>7</v>
      </c>
      <c r="F10" s="2">
        <v>35</v>
      </c>
      <c r="G10" s="2">
        <f t="shared" si="2"/>
        <v>42</v>
      </c>
      <c r="H10" s="2">
        <v>1</v>
      </c>
      <c r="I10" s="2">
        <v>12</v>
      </c>
      <c r="J10" s="2">
        <f t="shared" si="3"/>
        <v>13</v>
      </c>
      <c r="K10" s="2">
        <f t="shared" si="0"/>
        <v>23</v>
      </c>
      <c r="L10" s="2">
        <f t="shared" si="0"/>
        <v>176</v>
      </c>
      <c r="M10" s="2">
        <f t="shared" si="4"/>
        <v>199</v>
      </c>
      <c r="N10" s="2">
        <v>216</v>
      </c>
      <c r="O10" s="16"/>
      <c r="P10" s="7"/>
      <c r="Q10" s="16"/>
    </row>
    <row r="11" spans="1:17" s="10" customFormat="1" ht="12" x14ac:dyDescent="0.2">
      <c r="A11" s="40" t="s">
        <v>11</v>
      </c>
      <c r="B11" s="2">
        <v>25</v>
      </c>
      <c r="C11" s="2">
        <v>35</v>
      </c>
      <c r="D11" s="2">
        <f t="shared" si="1"/>
        <v>60</v>
      </c>
      <c r="E11" s="2">
        <v>5</v>
      </c>
      <c r="F11" s="2">
        <v>7</v>
      </c>
      <c r="G11" s="2">
        <f t="shared" si="2"/>
        <v>12</v>
      </c>
      <c r="H11" s="2"/>
      <c r="I11" s="2">
        <v>1</v>
      </c>
      <c r="J11" s="2">
        <f t="shared" si="3"/>
        <v>1</v>
      </c>
      <c r="K11" s="2">
        <f t="shared" si="0"/>
        <v>30</v>
      </c>
      <c r="L11" s="2">
        <f t="shared" si="0"/>
        <v>43</v>
      </c>
      <c r="M11" s="2">
        <f t="shared" si="4"/>
        <v>73</v>
      </c>
      <c r="N11" s="2">
        <v>73</v>
      </c>
      <c r="O11" s="16"/>
      <c r="P11" s="7"/>
      <c r="Q11" s="16"/>
    </row>
    <row r="12" spans="1:17" s="10" customFormat="1" ht="12" x14ac:dyDescent="0.2">
      <c r="A12" s="40" t="s">
        <v>12</v>
      </c>
      <c r="B12" s="2">
        <v>4</v>
      </c>
      <c r="C12" s="2">
        <v>5</v>
      </c>
      <c r="D12" s="2">
        <f t="shared" si="1"/>
        <v>9</v>
      </c>
      <c r="E12" s="2">
        <v>10</v>
      </c>
      <c r="F12" s="2">
        <v>16</v>
      </c>
      <c r="G12" s="2">
        <f t="shared" si="2"/>
        <v>26</v>
      </c>
      <c r="H12" s="2"/>
      <c r="I12" s="2"/>
      <c r="J12" s="2">
        <f t="shared" si="3"/>
        <v>0</v>
      </c>
      <c r="K12" s="2">
        <f t="shared" si="0"/>
        <v>14</v>
      </c>
      <c r="L12" s="2">
        <f t="shared" si="0"/>
        <v>21</v>
      </c>
      <c r="M12" s="2">
        <f t="shared" si="4"/>
        <v>35</v>
      </c>
      <c r="N12" s="2">
        <v>35</v>
      </c>
      <c r="O12" s="16"/>
      <c r="P12" s="7"/>
      <c r="Q12" s="16"/>
    </row>
    <row r="13" spans="1:17" s="10" customFormat="1" ht="12" x14ac:dyDescent="0.2">
      <c r="A13" s="40" t="s">
        <v>13</v>
      </c>
      <c r="B13" s="2">
        <v>52</v>
      </c>
      <c r="C13" s="2">
        <v>93</v>
      </c>
      <c r="D13" s="2">
        <f t="shared" si="1"/>
        <v>145</v>
      </c>
      <c r="E13" s="2">
        <v>40</v>
      </c>
      <c r="F13" s="2">
        <v>40</v>
      </c>
      <c r="G13" s="2">
        <f t="shared" si="2"/>
        <v>80</v>
      </c>
      <c r="H13" s="2"/>
      <c r="I13" s="2"/>
      <c r="J13" s="2">
        <f t="shared" si="3"/>
        <v>0</v>
      </c>
      <c r="K13" s="2">
        <f t="shared" si="0"/>
        <v>92</v>
      </c>
      <c r="L13" s="2">
        <f t="shared" si="0"/>
        <v>133</v>
      </c>
      <c r="M13" s="2">
        <f t="shared" si="4"/>
        <v>225</v>
      </c>
      <c r="N13" s="2">
        <v>225</v>
      </c>
      <c r="O13" s="16"/>
      <c r="P13" s="7"/>
      <c r="Q13" s="16"/>
    </row>
    <row r="14" spans="1:17" s="10" customFormat="1" ht="12" x14ac:dyDescent="0.2">
      <c r="A14" s="40" t="s">
        <v>31</v>
      </c>
      <c r="B14" s="2"/>
      <c r="C14" s="2"/>
      <c r="D14" s="2">
        <f t="shared" si="1"/>
        <v>0</v>
      </c>
      <c r="E14" s="2"/>
      <c r="F14" s="2"/>
      <c r="G14" s="2">
        <f t="shared" si="2"/>
        <v>0</v>
      </c>
      <c r="H14" s="2"/>
      <c r="I14" s="2"/>
      <c r="J14" s="2">
        <f t="shared" si="3"/>
        <v>0</v>
      </c>
      <c r="K14" s="2">
        <f t="shared" si="0"/>
        <v>0</v>
      </c>
      <c r="L14" s="2">
        <f t="shared" si="0"/>
        <v>0</v>
      </c>
      <c r="M14" s="2">
        <f t="shared" si="4"/>
        <v>0</v>
      </c>
      <c r="N14" s="2"/>
      <c r="O14" s="16"/>
      <c r="P14" s="7"/>
      <c r="Q14" s="16"/>
    </row>
    <row r="15" spans="1:17" s="10" customFormat="1" ht="12" x14ac:dyDescent="0.2">
      <c r="A15" s="39" t="s">
        <v>32</v>
      </c>
      <c r="B15" s="2"/>
      <c r="C15" s="2"/>
      <c r="D15" s="2">
        <f t="shared" si="1"/>
        <v>0</v>
      </c>
      <c r="E15" s="2"/>
      <c r="F15" s="2"/>
      <c r="G15" s="2">
        <f t="shared" si="2"/>
        <v>0</v>
      </c>
      <c r="H15" s="2"/>
      <c r="I15" s="2"/>
      <c r="J15" s="2">
        <f t="shared" si="3"/>
        <v>0</v>
      </c>
      <c r="K15" s="2">
        <f t="shared" si="0"/>
        <v>0</v>
      </c>
      <c r="L15" s="2">
        <f t="shared" si="0"/>
        <v>0</v>
      </c>
      <c r="M15" s="2">
        <f t="shared" si="4"/>
        <v>0</v>
      </c>
      <c r="N15" s="2"/>
      <c r="O15" s="16"/>
      <c r="P15" s="7"/>
      <c r="Q15" s="16"/>
    </row>
    <row r="16" spans="1:17" s="10" customFormat="1" ht="12" x14ac:dyDescent="0.2">
      <c r="A16" s="41" t="s">
        <v>33</v>
      </c>
      <c r="B16" s="2">
        <v>38</v>
      </c>
      <c r="C16" s="2">
        <v>35</v>
      </c>
      <c r="D16" s="2">
        <f t="shared" si="1"/>
        <v>73</v>
      </c>
      <c r="E16" s="2">
        <v>5</v>
      </c>
      <c r="F16" s="2">
        <v>6</v>
      </c>
      <c r="G16" s="2">
        <f t="shared" si="2"/>
        <v>11</v>
      </c>
      <c r="H16" s="2"/>
      <c r="I16" s="2"/>
      <c r="J16" s="2">
        <f t="shared" si="3"/>
        <v>0</v>
      </c>
      <c r="K16" s="2">
        <f t="shared" si="0"/>
        <v>43</v>
      </c>
      <c r="L16" s="2">
        <f t="shared" si="0"/>
        <v>41</v>
      </c>
      <c r="M16" s="2">
        <f t="shared" si="4"/>
        <v>84</v>
      </c>
      <c r="N16" s="2">
        <v>84</v>
      </c>
      <c r="O16" s="16"/>
      <c r="P16" s="7"/>
      <c r="Q16" s="16"/>
    </row>
    <row r="17" spans="1:17" s="10" customFormat="1" ht="12" x14ac:dyDescent="0.2">
      <c r="A17" s="40" t="s">
        <v>15</v>
      </c>
      <c r="B17" s="2">
        <v>5</v>
      </c>
      <c r="C17" s="2">
        <v>14</v>
      </c>
      <c r="D17" s="2">
        <f t="shared" si="1"/>
        <v>19</v>
      </c>
      <c r="E17" s="2"/>
      <c r="F17" s="2">
        <v>1</v>
      </c>
      <c r="G17" s="2">
        <f t="shared" si="2"/>
        <v>1</v>
      </c>
      <c r="H17" s="2"/>
      <c r="I17" s="2"/>
      <c r="J17" s="2">
        <f t="shared" si="3"/>
        <v>0</v>
      </c>
      <c r="K17" s="2">
        <f t="shared" si="0"/>
        <v>5</v>
      </c>
      <c r="L17" s="2">
        <f t="shared" si="0"/>
        <v>15</v>
      </c>
      <c r="M17" s="2">
        <f t="shared" si="4"/>
        <v>20</v>
      </c>
      <c r="N17" s="2">
        <v>20</v>
      </c>
      <c r="O17" s="16"/>
      <c r="P17" s="7"/>
      <c r="Q17" s="16"/>
    </row>
    <row r="18" spans="1:17" s="10" customFormat="1" ht="12" x14ac:dyDescent="0.2">
      <c r="A18" s="40" t="s">
        <v>14</v>
      </c>
      <c r="B18" s="2">
        <v>6</v>
      </c>
      <c r="C18" s="2">
        <v>3</v>
      </c>
      <c r="D18" s="2">
        <f t="shared" si="1"/>
        <v>9</v>
      </c>
      <c r="E18" s="2">
        <v>6</v>
      </c>
      <c r="F18" s="2">
        <v>1</v>
      </c>
      <c r="G18" s="2">
        <f t="shared" si="2"/>
        <v>7</v>
      </c>
      <c r="H18" s="2"/>
      <c r="I18" s="2"/>
      <c r="J18" s="2">
        <f t="shared" si="3"/>
        <v>0</v>
      </c>
      <c r="K18" s="2">
        <f t="shared" si="0"/>
        <v>12</v>
      </c>
      <c r="L18" s="2">
        <f t="shared" si="0"/>
        <v>4</v>
      </c>
      <c r="M18" s="2">
        <f t="shared" si="4"/>
        <v>16</v>
      </c>
      <c r="N18" s="2">
        <v>16</v>
      </c>
      <c r="O18" s="16"/>
      <c r="P18" s="7"/>
      <c r="Q18" s="16"/>
    </row>
    <row r="19" spans="1:17" s="10" customFormat="1" ht="12" x14ac:dyDescent="0.2">
      <c r="A19" s="40" t="s">
        <v>16</v>
      </c>
      <c r="B19" s="2"/>
      <c r="C19" s="2">
        <v>7</v>
      </c>
      <c r="D19" s="2">
        <f t="shared" si="1"/>
        <v>7</v>
      </c>
      <c r="E19" s="2">
        <v>1</v>
      </c>
      <c r="F19" s="2">
        <v>1</v>
      </c>
      <c r="G19" s="2">
        <f t="shared" si="2"/>
        <v>2</v>
      </c>
      <c r="H19" s="2"/>
      <c r="I19" s="2"/>
      <c r="J19" s="2">
        <f t="shared" si="3"/>
        <v>0</v>
      </c>
      <c r="K19" s="2">
        <f t="shared" si="0"/>
        <v>1</v>
      </c>
      <c r="L19" s="2">
        <f t="shared" si="0"/>
        <v>8</v>
      </c>
      <c r="M19" s="2">
        <f t="shared" si="4"/>
        <v>9</v>
      </c>
      <c r="N19" s="2">
        <v>9</v>
      </c>
      <c r="O19" s="16"/>
      <c r="P19" s="7"/>
      <c r="Q19" s="16"/>
    </row>
    <row r="20" spans="1:17" s="10" customFormat="1" ht="12" x14ac:dyDescent="0.2">
      <c r="A20" s="40" t="s">
        <v>34</v>
      </c>
      <c r="B20" s="2">
        <v>27</v>
      </c>
      <c r="C20" s="2">
        <v>76</v>
      </c>
      <c r="D20" s="2">
        <f t="shared" si="1"/>
        <v>103</v>
      </c>
      <c r="E20" s="2">
        <v>3</v>
      </c>
      <c r="F20" s="2">
        <v>3</v>
      </c>
      <c r="G20" s="2">
        <f t="shared" si="2"/>
        <v>6</v>
      </c>
      <c r="H20" s="2">
        <v>41</v>
      </c>
      <c r="I20" s="2">
        <v>80</v>
      </c>
      <c r="J20" s="2">
        <f t="shared" si="3"/>
        <v>121</v>
      </c>
      <c r="K20" s="2">
        <f>+B20+E20+H20</f>
        <v>71</v>
      </c>
      <c r="L20" s="2">
        <f>+C20+F20+I20</f>
        <v>159</v>
      </c>
      <c r="M20" s="2">
        <f t="shared" si="4"/>
        <v>230</v>
      </c>
      <c r="N20" s="2">
        <v>230</v>
      </c>
      <c r="O20" s="16"/>
      <c r="P20" s="7"/>
      <c r="Q20" s="16"/>
    </row>
    <row r="21" spans="1:17" s="10" customFormat="1" ht="12" x14ac:dyDescent="0.2">
      <c r="A21" s="40" t="s">
        <v>35</v>
      </c>
      <c r="B21" s="2">
        <v>19</v>
      </c>
      <c r="C21" s="2">
        <v>28</v>
      </c>
      <c r="D21" s="2">
        <f t="shared" si="1"/>
        <v>47</v>
      </c>
      <c r="E21" s="2">
        <v>17</v>
      </c>
      <c r="F21" s="2">
        <v>13</v>
      </c>
      <c r="G21" s="2">
        <f t="shared" si="2"/>
        <v>30</v>
      </c>
      <c r="H21" s="2"/>
      <c r="I21" s="2"/>
      <c r="J21" s="2">
        <f t="shared" si="3"/>
        <v>0</v>
      </c>
      <c r="K21" s="2">
        <f t="shared" si="0"/>
        <v>36</v>
      </c>
      <c r="L21" s="2">
        <f t="shared" si="0"/>
        <v>41</v>
      </c>
      <c r="M21" s="2">
        <f t="shared" si="4"/>
        <v>77</v>
      </c>
      <c r="N21" s="2">
        <v>77</v>
      </c>
      <c r="O21" s="16"/>
      <c r="P21" s="7"/>
      <c r="Q21" s="16"/>
    </row>
    <row r="22" spans="1:17" s="10" customFormat="1" ht="12" x14ac:dyDescent="0.2">
      <c r="A22" s="40" t="s">
        <v>36</v>
      </c>
      <c r="B22" s="2">
        <v>15</v>
      </c>
      <c r="C22" s="2">
        <v>70</v>
      </c>
      <c r="D22" s="2">
        <f t="shared" si="1"/>
        <v>85</v>
      </c>
      <c r="E22" s="2"/>
      <c r="F22" s="2"/>
      <c r="G22" s="2"/>
      <c r="H22" s="2"/>
      <c r="I22" s="2"/>
      <c r="J22" s="2">
        <f t="shared" si="3"/>
        <v>0</v>
      </c>
      <c r="K22" s="2">
        <f>+B22+E22+H22</f>
        <v>15</v>
      </c>
      <c r="L22" s="2">
        <f>+C22+F22+I22</f>
        <v>70</v>
      </c>
      <c r="M22" s="2">
        <f>+L22+K22</f>
        <v>85</v>
      </c>
      <c r="N22" s="2">
        <v>85</v>
      </c>
      <c r="O22" s="16"/>
      <c r="P22" s="7"/>
      <c r="Q22" s="16"/>
    </row>
    <row r="23" spans="1:17" s="42" customFormat="1" ht="12" x14ac:dyDescent="0.2">
      <c r="A23" s="40" t="s">
        <v>37</v>
      </c>
      <c r="B23" s="2">
        <v>34</v>
      </c>
      <c r="C23" s="2">
        <v>52</v>
      </c>
      <c r="D23" s="2">
        <f t="shared" si="1"/>
        <v>86</v>
      </c>
      <c r="E23" s="2">
        <v>2</v>
      </c>
      <c r="F23" s="2">
        <v>2</v>
      </c>
      <c r="G23" s="2">
        <f t="shared" si="2"/>
        <v>4</v>
      </c>
      <c r="H23" s="2">
        <v>1</v>
      </c>
      <c r="I23" s="2"/>
      <c r="J23" s="2">
        <f t="shared" si="3"/>
        <v>1</v>
      </c>
      <c r="K23" s="2">
        <f t="shared" ref="K23:L25" si="5">+B23+E23+H23</f>
        <v>37</v>
      </c>
      <c r="L23" s="2">
        <f t="shared" si="5"/>
        <v>54</v>
      </c>
      <c r="M23" s="2">
        <f t="shared" si="4"/>
        <v>91</v>
      </c>
      <c r="N23" s="2">
        <v>91</v>
      </c>
      <c r="O23" s="16"/>
      <c r="P23" s="7"/>
      <c r="Q23" s="16"/>
    </row>
    <row r="24" spans="1:17" ht="12" x14ac:dyDescent="0.2">
      <c r="A24" s="40" t="s">
        <v>57</v>
      </c>
      <c r="B24" s="2">
        <v>49</v>
      </c>
      <c r="C24" s="2">
        <v>83</v>
      </c>
      <c r="D24" s="2">
        <f t="shared" si="1"/>
        <v>132</v>
      </c>
      <c r="E24" s="2">
        <v>94</v>
      </c>
      <c r="F24" s="2">
        <v>104</v>
      </c>
      <c r="G24" s="2">
        <f t="shared" si="2"/>
        <v>198</v>
      </c>
      <c r="H24" s="2">
        <v>1</v>
      </c>
      <c r="I24" s="2">
        <v>1</v>
      </c>
      <c r="J24" s="2">
        <f t="shared" si="3"/>
        <v>2</v>
      </c>
      <c r="K24" s="2">
        <f t="shared" si="5"/>
        <v>144</v>
      </c>
      <c r="L24" s="2">
        <f t="shared" si="5"/>
        <v>188</v>
      </c>
      <c r="M24" s="2">
        <f t="shared" si="4"/>
        <v>332</v>
      </c>
      <c r="N24" s="2">
        <v>346</v>
      </c>
      <c r="O24" s="16"/>
      <c r="Q24" s="16"/>
    </row>
    <row r="25" spans="1:17" s="10" customFormat="1" ht="12" x14ac:dyDescent="0.2">
      <c r="A25" s="40" t="s">
        <v>58</v>
      </c>
      <c r="B25" s="2">
        <v>8</v>
      </c>
      <c r="C25" s="2">
        <v>44</v>
      </c>
      <c r="D25" s="2">
        <f t="shared" si="1"/>
        <v>52</v>
      </c>
      <c r="E25" s="2">
        <v>51</v>
      </c>
      <c r="F25" s="2">
        <v>69</v>
      </c>
      <c r="G25" s="2">
        <f t="shared" si="2"/>
        <v>120</v>
      </c>
      <c r="H25" s="2">
        <v>3</v>
      </c>
      <c r="I25" s="2">
        <v>6</v>
      </c>
      <c r="J25" s="2">
        <f t="shared" si="3"/>
        <v>9</v>
      </c>
      <c r="K25" s="2">
        <f t="shared" si="5"/>
        <v>62</v>
      </c>
      <c r="L25" s="2">
        <f t="shared" si="5"/>
        <v>119</v>
      </c>
      <c r="M25" s="2">
        <f t="shared" si="4"/>
        <v>181</v>
      </c>
      <c r="N25" s="2">
        <v>181</v>
      </c>
      <c r="O25" s="16"/>
      <c r="P25" s="7"/>
      <c r="Q25" s="16"/>
    </row>
    <row r="26" spans="1:17" s="10" customFormat="1" ht="12" x14ac:dyDescent="0.2">
      <c r="A26" s="43" t="s">
        <v>19</v>
      </c>
      <c r="B26" s="38">
        <f>SUM(B27:B36)</f>
        <v>323</v>
      </c>
      <c r="C26" s="38">
        <f>SUM(C27:C36)</f>
        <v>595</v>
      </c>
      <c r="D26" s="38">
        <f>+B26+C26</f>
        <v>918</v>
      </c>
      <c r="E26" s="38">
        <f>SUM(E27:E36)</f>
        <v>288</v>
      </c>
      <c r="F26" s="38">
        <f>SUM(F27:F36)</f>
        <v>402</v>
      </c>
      <c r="G26" s="38">
        <f>+E26+F26</f>
        <v>690</v>
      </c>
      <c r="H26" s="38">
        <f>SUM(H27:H36)</f>
        <v>8</v>
      </c>
      <c r="I26" s="38">
        <f>SUM(I27:I36)</f>
        <v>25</v>
      </c>
      <c r="J26" s="38">
        <f>+H26+I26</f>
        <v>33</v>
      </c>
      <c r="K26" s="38">
        <f>SUM(K27:K36)</f>
        <v>619</v>
      </c>
      <c r="L26" s="38">
        <f>SUM(L27:L36)</f>
        <v>1022</v>
      </c>
      <c r="M26" s="38">
        <f>SUM(M27:M36)</f>
        <v>1641</v>
      </c>
      <c r="N26" s="38">
        <f>SUM(N27:N36)</f>
        <v>1665</v>
      </c>
      <c r="O26" s="16"/>
      <c r="P26" s="7"/>
      <c r="Q26" s="16"/>
    </row>
    <row r="27" spans="1:17" s="10" customFormat="1" ht="12" x14ac:dyDescent="0.2">
      <c r="A27" s="44" t="s">
        <v>39</v>
      </c>
      <c r="B27" s="45">
        <v>4</v>
      </c>
      <c r="C27" s="45">
        <v>12</v>
      </c>
      <c r="D27" s="45">
        <f t="shared" si="1"/>
        <v>16</v>
      </c>
      <c r="E27" s="45">
        <v>2</v>
      </c>
      <c r="F27" s="45">
        <v>1</v>
      </c>
      <c r="G27" s="45">
        <f t="shared" si="2"/>
        <v>3</v>
      </c>
      <c r="H27" s="45">
        <v>1</v>
      </c>
      <c r="I27" s="45">
        <v>2</v>
      </c>
      <c r="J27" s="45">
        <f t="shared" ref="J27:J36" si="6">+H27+I27</f>
        <v>3</v>
      </c>
      <c r="K27" s="45">
        <f>+B27+E27+H27</f>
        <v>7</v>
      </c>
      <c r="L27" s="45">
        <f>+C27+F27+I27</f>
        <v>15</v>
      </c>
      <c r="M27" s="45">
        <f t="shared" ref="M27:M36" si="7">+L27+K27</f>
        <v>22</v>
      </c>
      <c r="N27" s="45">
        <v>22</v>
      </c>
      <c r="O27" s="16"/>
      <c r="P27" s="7"/>
      <c r="Q27" s="16"/>
    </row>
    <row r="28" spans="1:17" s="10" customFormat="1" ht="12" x14ac:dyDescent="0.2">
      <c r="A28" s="44" t="s">
        <v>20</v>
      </c>
      <c r="B28" s="45">
        <v>27</v>
      </c>
      <c r="C28" s="45">
        <v>65</v>
      </c>
      <c r="D28" s="45">
        <f t="shared" si="1"/>
        <v>92</v>
      </c>
      <c r="E28" s="45">
        <v>24</v>
      </c>
      <c r="F28" s="45">
        <v>27</v>
      </c>
      <c r="G28" s="45">
        <f t="shared" si="2"/>
        <v>51</v>
      </c>
      <c r="H28" s="45"/>
      <c r="I28" s="45">
        <v>6</v>
      </c>
      <c r="J28" s="45">
        <f t="shared" si="6"/>
        <v>6</v>
      </c>
      <c r="K28" s="45">
        <f>+B28+E28+H28</f>
        <v>51</v>
      </c>
      <c r="L28" s="45">
        <f>+C28+F28+I28</f>
        <v>98</v>
      </c>
      <c r="M28" s="45">
        <f t="shared" si="7"/>
        <v>149</v>
      </c>
      <c r="N28" s="45">
        <v>149</v>
      </c>
      <c r="O28" s="16"/>
      <c r="P28" s="7"/>
      <c r="Q28" s="16"/>
    </row>
    <row r="29" spans="1:17" s="10" customFormat="1" ht="12" x14ac:dyDescent="0.2">
      <c r="A29" s="44" t="s">
        <v>40</v>
      </c>
      <c r="B29" s="45">
        <v>41</v>
      </c>
      <c r="C29" s="45">
        <v>72</v>
      </c>
      <c r="D29" s="45">
        <f t="shared" si="1"/>
        <v>113</v>
      </c>
      <c r="E29" s="45">
        <v>22</v>
      </c>
      <c r="F29" s="45">
        <v>38</v>
      </c>
      <c r="G29" s="45">
        <f t="shared" si="2"/>
        <v>60</v>
      </c>
      <c r="H29" s="45"/>
      <c r="I29" s="45">
        <v>1</v>
      </c>
      <c r="J29" s="45">
        <f t="shared" si="6"/>
        <v>1</v>
      </c>
      <c r="K29" s="45">
        <f t="shared" ref="K29:L36" si="8">+B29+E29+H29</f>
        <v>63</v>
      </c>
      <c r="L29" s="45">
        <f t="shared" si="8"/>
        <v>111</v>
      </c>
      <c r="M29" s="45">
        <f t="shared" si="7"/>
        <v>174</v>
      </c>
      <c r="N29" s="45">
        <v>174</v>
      </c>
      <c r="O29" s="16"/>
      <c r="P29" s="7"/>
      <c r="Q29" s="16"/>
    </row>
    <row r="30" spans="1:17" s="10" customFormat="1" ht="12" x14ac:dyDescent="0.2">
      <c r="A30" s="44" t="s">
        <v>21</v>
      </c>
      <c r="B30" s="45">
        <v>22</v>
      </c>
      <c r="C30" s="45">
        <v>29</v>
      </c>
      <c r="D30" s="45">
        <f t="shared" si="1"/>
        <v>51</v>
      </c>
      <c r="E30" s="45">
        <v>25</v>
      </c>
      <c r="F30" s="45">
        <v>8</v>
      </c>
      <c r="G30" s="45">
        <f t="shared" si="2"/>
        <v>33</v>
      </c>
      <c r="H30" s="45"/>
      <c r="I30" s="45"/>
      <c r="J30" s="45">
        <f t="shared" si="6"/>
        <v>0</v>
      </c>
      <c r="K30" s="45">
        <f t="shared" si="8"/>
        <v>47</v>
      </c>
      <c r="L30" s="45">
        <f t="shared" si="8"/>
        <v>37</v>
      </c>
      <c r="M30" s="45">
        <f t="shared" si="7"/>
        <v>84</v>
      </c>
      <c r="N30" s="45">
        <v>84</v>
      </c>
      <c r="O30" s="16"/>
      <c r="P30" s="7"/>
      <c r="Q30" s="16"/>
    </row>
    <row r="31" spans="1:17" s="10" customFormat="1" ht="12" x14ac:dyDescent="0.2">
      <c r="A31" s="44" t="s">
        <v>41</v>
      </c>
      <c r="B31" s="45">
        <v>1</v>
      </c>
      <c r="C31" s="45">
        <v>15</v>
      </c>
      <c r="D31" s="45">
        <f t="shared" si="1"/>
        <v>16</v>
      </c>
      <c r="E31" s="45">
        <v>4</v>
      </c>
      <c r="F31" s="45">
        <v>14</v>
      </c>
      <c r="G31" s="45">
        <f t="shared" si="2"/>
        <v>18</v>
      </c>
      <c r="H31" s="45"/>
      <c r="I31" s="45"/>
      <c r="J31" s="45">
        <f t="shared" si="6"/>
        <v>0</v>
      </c>
      <c r="K31" s="45">
        <f t="shared" si="8"/>
        <v>5</v>
      </c>
      <c r="L31" s="45">
        <f t="shared" si="8"/>
        <v>29</v>
      </c>
      <c r="M31" s="45">
        <f t="shared" si="7"/>
        <v>34</v>
      </c>
      <c r="N31" s="45">
        <v>34</v>
      </c>
      <c r="O31" s="16"/>
      <c r="P31" s="7"/>
      <c r="Q31" s="16"/>
    </row>
    <row r="32" spans="1:17" s="10" customFormat="1" ht="12" x14ac:dyDescent="0.2">
      <c r="A32" s="44" t="s">
        <v>6</v>
      </c>
      <c r="B32" s="45">
        <v>120</v>
      </c>
      <c r="C32" s="45">
        <v>230</v>
      </c>
      <c r="D32" s="45">
        <f t="shared" si="1"/>
        <v>350</v>
      </c>
      <c r="E32" s="45">
        <v>83</v>
      </c>
      <c r="F32" s="45">
        <v>146</v>
      </c>
      <c r="G32" s="45">
        <f t="shared" si="2"/>
        <v>229</v>
      </c>
      <c r="H32" s="45">
        <v>4</v>
      </c>
      <c r="I32" s="45">
        <v>12</v>
      </c>
      <c r="J32" s="45">
        <f t="shared" si="6"/>
        <v>16</v>
      </c>
      <c r="K32" s="45">
        <f t="shared" si="8"/>
        <v>207</v>
      </c>
      <c r="L32" s="45">
        <f t="shared" si="8"/>
        <v>388</v>
      </c>
      <c r="M32" s="45">
        <f t="shared" si="7"/>
        <v>595</v>
      </c>
      <c r="N32" s="45">
        <v>595</v>
      </c>
      <c r="O32" s="16"/>
      <c r="P32" s="7"/>
      <c r="Q32" s="16"/>
    </row>
    <row r="33" spans="1:17" s="10" customFormat="1" ht="12" x14ac:dyDescent="0.2">
      <c r="A33" s="44" t="s">
        <v>22</v>
      </c>
      <c r="B33" s="45">
        <v>47</v>
      </c>
      <c r="C33" s="45">
        <v>30</v>
      </c>
      <c r="D33" s="45">
        <f t="shared" si="1"/>
        <v>77</v>
      </c>
      <c r="E33" s="45">
        <v>20</v>
      </c>
      <c r="F33" s="45">
        <v>36</v>
      </c>
      <c r="G33" s="45">
        <f t="shared" si="2"/>
        <v>56</v>
      </c>
      <c r="H33" s="45">
        <v>1</v>
      </c>
      <c r="I33" s="45"/>
      <c r="J33" s="45">
        <f t="shared" si="6"/>
        <v>1</v>
      </c>
      <c r="K33" s="45">
        <f t="shared" si="8"/>
        <v>68</v>
      </c>
      <c r="L33" s="45">
        <f t="shared" si="8"/>
        <v>66</v>
      </c>
      <c r="M33" s="45">
        <f t="shared" si="7"/>
        <v>134</v>
      </c>
      <c r="N33" s="45">
        <v>134</v>
      </c>
      <c r="O33" s="16"/>
      <c r="P33" s="7"/>
      <c r="Q33" s="16"/>
    </row>
    <row r="34" spans="1:17" s="10" customFormat="1" ht="12" x14ac:dyDescent="0.2">
      <c r="A34" s="44" t="s">
        <v>42</v>
      </c>
      <c r="B34" s="45">
        <v>12</v>
      </c>
      <c r="C34" s="45">
        <v>21</v>
      </c>
      <c r="D34" s="45">
        <f t="shared" si="1"/>
        <v>33</v>
      </c>
      <c r="E34" s="45">
        <v>56</v>
      </c>
      <c r="F34" s="45">
        <v>64</v>
      </c>
      <c r="G34" s="45">
        <f t="shared" si="2"/>
        <v>120</v>
      </c>
      <c r="H34" s="45">
        <v>1</v>
      </c>
      <c r="I34" s="45">
        <v>1</v>
      </c>
      <c r="J34" s="45">
        <f t="shared" si="6"/>
        <v>2</v>
      </c>
      <c r="K34" s="45">
        <f>+B34+E34+H34</f>
        <v>69</v>
      </c>
      <c r="L34" s="45">
        <f>+C34+F34+I34</f>
        <v>86</v>
      </c>
      <c r="M34" s="45">
        <f>+L34+K34</f>
        <v>155</v>
      </c>
      <c r="N34" s="45">
        <v>155</v>
      </c>
      <c r="O34" s="16"/>
      <c r="P34" s="7"/>
      <c r="Q34" s="16"/>
    </row>
    <row r="35" spans="1:17" ht="12" x14ac:dyDescent="0.2">
      <c r="A35" s="44" t="s">
        <v>59</v>
      </c>
      <c r="B35" s="45">
        <v>23</v>
      </c>
      <c r="C35" s="45">
        <v>38</v>
      </c>
      <c r="D35" s="45">
        <f t="shared" si="1"/>
        <v>61</v>
      </c>
      <c r="E35" s="45">
        <v>21</v>
      </c>
      <c r="F35" s="45">
        <v>26</v>
      </c>
      <c r="G35" s="45">
        <f t="shared" si="2"/>
        <v>47</v>
      </c>
      <c r="H35" s="45"/>
      <c r="I35" s="45"/>
      <c r="J35" s="45">
        <f t="shared" si="6"/>
        <v>0</v>
      </c>
      <c r="K35" s="45">
        <f t="shared" si="8"/>
        <v>44</v>
      </c>
      <c r="L35" s="45">
        <f t="shared" si="8"/>
        <v>64</v>
      </c>
      <c r="M35" s="45">
        <f t="shared" si="7"/>
        <v>108</v>
      </c>
      <c r="N35" s="45">
        <v>110</v>
      </c>
      <c r="O35" s="16"/>
      <c r="Q35" s="16"/>
    </row>
    <row r="36" spans="1:17" ht="12" x14ac:dyDescent="0.2">
      <c r="A36" s="44" t="s">
        <v>60</v>
      </c>
      <c r="B36" s="45">
        <v>26</v>
      </c>
      <c r="C36" s="45">
        <v>83</v>
      </c>
      <c r="D36" s="45">
        <f t="shared" si="1"/>
        <v>109</v>
      </c>
      <c r="E36" s="45">
        <v>31</v>
      </c>
      <c r="F36" s="45">
        <v>42</v>
      </c>
      <c r="G36" s="45">
        <f t="shared" si="2"/>
        <v>73</v>
      </c>
      <c r="H36" s="45">
        <v>1</v>
      </c>
      <c r="I36" s="45">
        <v>3</v>
      </c>
      <c r="J36" s="45">
        <f t="shared" si="6"/>
        <v>4</v>
      </c>
      <c r="K36" s="45">
        <f>+B36+E36+H36</f>
        <v>58</v>
      </c>
      <c r="L36" s="45">
        <f t="shared" si="8"/>
        <v>128</v>
      </c>
      <c r="M36" s="45">
        <f t="shared" si="7"/>
        <v>186</v>
      </c>
      <c r="N36" s="46">
        <v>208</v>
      </c>
      <c r="O36" s="16"/>
      <c r="Q36" s="16"/>
    </row>
    <row r="37" spans="1:17" ht="12" x14ac:dyDescent="0.2">
      <c r="A37" s="43" t="s">
        <v>24</v>
      </c>
      <c r="B37" s="38">
        <f>B38+B39</f>
        <v>45</v>
      </c>
      <c r="C37" s="38">
        <f>C38+C39</f>
        <v>72</v>
      </c>
      <c r="D37" s="38">
        <f>+B37+C37</f>
        <v>117</v>
      </c>
      <c r="E37" s="38">
        <f>E38+E39</f>
        <v>54</v>
      </c>
      <c r="F37" s="38">
        <f>F38+F39</f>
        <v>48</v>
      </c>
      <c r="G37" s="38">
        <f>+E37+F37</f>
        <v>102</v>
      </c>
      <c r="H37" s="38">
        <f>H38+H39</f>
        <v>3</v>
      </c>
      <c r="I37" s="38">
        <f>I38+I39</f>
        <v>1</v>
      </c>
      <c r="J37" s="38">
        <f>+H37+I37</f>
        <v>4</v>
      </c>
      <c r="K37" s="38">
        <f>B37+E37+H37</f>
        <v>102</v>
      </c>
      <c r="L37" s="38">
        <f>C37+F37+I37</f>
        <v>121</v>
      </c>
      <c r="M37" s="38">
        <f>SUM(K37:L37)</f>
        <v>223</v>
      </c>
      <c r="N37" s="38">
        <f>SUM(N38:N39)</f>
        <v>223</v>
      </c>
      <c r="O37" s="16"/>
      <c r="Q37" s="16"/>
    </row>
    <row r="38" spans="1:17" ht="12" x14ac:dyDescent="0.2">
      <c r="A38" s="44" t="s">
        <v>5</v>
      </c>
      <c r="B38" s="45">
        <v>13</v>
      </c>
      <c r="C38" s="45">
        <v>25</v>
      </c>
      <c r="D38" s="45">
        <f>SUM(B38:C38)</f>
        <v>38</v>
      </c>
      <c r="E38" s="45">
        <v>11</v>
      </c>
      <c r="F38" s="45">
        <v>13</v>
      </c>
      <c r="G38" s="45">
        <f>SUM(E38:F38)</f>
        <v>24</v>
      </c>
      <c r="H38" s="45">
        <v>1</v>
      </c>
      <c r="I38" s="45">
        <v>1</v>
      </c>
      <c r="J38" s="45">
        <f>SUM(H38:I38)</f>
        <v>2</v>
      </c>
      <c r="K38" s="45">
        <f>B38+E38+H38</f>
        <v>25</v>
      </c>
      <c r="L38" s="45">
        <f>C38+F38+I38</f>
        <v>39</v>
      </c>
      <c r="M38" s="45">
        <f>K38+L38</f>
        <v>64</v>
      </c>
      <c r="N38" s="45">
        <v>64</v>
      </c>
      <c r="O38" s="16"/>
      <c r="Q38" s="16"/>
    </row>
    <row r="39" spans="1:17" ht="12.6" customHeight="1" x14ac:dyDescent="0.2">
      <c r="A39" s="44" t="s">
        <v>25</v>
      </c>
      <c r="B39" s="45">
        <v>32</v>
      </c>
      <c r="C39" s="45">
        <v>47</v>
      </c>
      <c r="D39" s="45">
        <f>+B39+C39</f>
        <v>79</v>
      </c>
      <c r="E39" s="45">
        <v>43</v>
      </c>
      <c r="F39" s="45">
        <v>35</v>
      </c>
      <c r="G39" s="45">
        <f>+E39+F39</f>
        <v>78</v>
      </c>
      <c r="H39" s="45">
        <v>2</v>
      </c>
      <c r="I39" s="45"/>
      <c r="J39" s="45">
        <f>SUM(H39:I39)</f>
        <v>2</v>
      </c>
      <c r="K39" s="45">
        <f>+B39+E39+H39</f>
        <v>77</v>
      </c>
      <c r="L39" s="45">
        <f>+C39+F39+I39</f>
        <v>82</v>
      </c>
      <c r="M39" s="45">
        <f>+L39+K39</f>
        <v>159</v>
      </c>
      <c r="N39" s="45">
        <v>159</v>
      </c>
      <c r="O39" s="16"/>
      <c r="Q39" s="16"/>
    </row>
    <row r="40" spans="1:17" ht="12.6" customHeight="1" x14ac:dyDescent="0.2">
      <c r="A40" s="47" t="s">
        <v>0</v>
      </c>
      <c r="B40" s="48">
        <f>B6+B26+B37</f>
        <v>694</v>
      </c>
      <c r="C40" s="48">
        <f>C6+C26+C37</f>
        <v>1371</v>
      </c>
      <c r="D40" s="48">
        <f>+B40+C40</f>
        <v>2065</v>
      </c>
      <c r="E40" s="48">
        <f>E6+E26+E37</f>
        <v>613</v>
      </c>
      <c r="F40" s="48">
        <f>F6+F26+F37</f>
        <v>763</v>
      </c>
      <c r="G40" s="48">
        <f>+E40+F40</f>
        <v>1376</v>
      </c>
      <c r="H40" s="48">
        <f>H6+H26+H37</f>
        <v>62</v>
      </c>
      <c r="I40" s="48">
        <f>I6+I26+I37</f>
        <v>126</v>
      </c>
      <c r="J40" s="48">
        <f>+H40+I40</f>
        <v>188</v>
      </c>
      <c r="K40" s="48">
        <f>K6+K26+K37</f>
        <v>1369</v>
      </c>
      <c r="L40" s="48">
        <f>L6+L26+L37</f>
        <v>2260</v>
      </c>
      <c r="M40" s="48">
        <f>M6+M26+M37</f>
        <v>3629</v>
      </c>
      <c r="N40" s="48">
        <f>SUM(N6,N26,N37)</f>
        <v>3684</v>
      </c>
    </row>
    <row r="41" spans="1:17" ht="12.6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7" ht="12.6" customHeight="1" x14ac:dyDescent="0.2">
      <c r="A42" s="52" t="s">
        <v>61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7" ht="18" customHeight="1" x14ac:dyDescent="0.2">
      <c r="A43" s="98" t="s">
        <v>138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7" ht="25.5" customHeight="1" x14ac:dyDescent="0.2">
      <c r="A44" s="99" t="s">
        <v>155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7" ht="12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7" ht="12.6" customHeight="1" x14ac:dyDescent="0.2">
      <c r="A46" s="4" t="s">
        <v>26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7" ht="12.6" customHeight="1" x14ac:dyDescent="0.2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7" ht="12.6" customHeight="1" x14ac:dyDescent="0.2">
      <c r="A48" s="4"/>
      <c r="B48" s="11">
        <f>SUM(B6:B40)</f>
        <v>2082</v>
      </c>
      <c r="C48" s="11">
        <f t="shared" ref="C48:N48" si="9">SUM(C6:C40)</f>
        <v>4113</v>
      </c>
      <c r="D48" s="11">
        <f t="shared" si="9"/>
        <v>6195</v>
      </c>
      <c r="E48" s="11">
        <f t="shared" si="9"/>
        <v>1839</v>
      </c>
      <c r="F48" s="11">
        <f t="shared" si="9"/>
        <v>2289</v>
      </c>
      <c r="G48" s="11">
        <f t="shared" si="9"/>
        <v>4128</v>
      </c>
      <c r="H48" s="11">
        <f t="shared" si="9"/>
        <v>186</v>
      </c>
      <c r="I48" s="11">
        <f t="shared" si="9"/>
        <v>378</v>
      </c>
      <c r="J48" s="11">
        <f t="shared" si="9"/>
        <v>564</v>
      </c>
      <c r="K48" s="11">
        <f t="shared" si="9"/>
        <v>4107</v>
      </c>
      <c r="L48" s="11">
        <f t="shared" si="9"/>
        <v>6780</v>
      </c>
      <c r="M48" s="11">
        <f t="shared" si="9"/>
        <v>10887</v>
      </c>
      <c r="N48" s="11">
        <f t="shared" si="9"/>
        <v>11052</v>
      </c>
    </row>
    <row r="49" spans="1:14" ht="12.6" customHeight="1" x14ac:dyDescent="0.2">
      <c r="A49" s="10"/>
      <c r="B49" s="10">
        <f>+B48/3</f>
        <v>694</v>
      </c>
      <c r="C49" s="10">
        <f t="shared" ref="C49:N49" si="10">+C48/3</f>
        <v>1371</v>
      </c>
      <c r="D49" s="10">
        <f t="shared" si="10"/>
        <v>2065</v>
      </c>
      <c r="E49" s="10">
        <f t="shared" si="10"/>
        <v>613</v>
      </c>
      <c r="F49" s="10">
        <f t="shared" si="10"/>
        <v>763</v>
      </c>
      <c r="G49" s="10">
        <f t="shared" si="10"/>
        <v>1376</v>
      </c>
      <c r="H49" s="10">
        <f t="shared" si="10"/>
        <v>62</v>
      </c>
      <c r="I49" s="10">
        <f t="shared" si="10"/>
        <v>126</v>
      </c>
      <c r="J49" s="10">
        <f t="shared" si="10"/>
        <v>188</v>
      </c>
      <c r="K49" s="10">
        <f t="shared" si="10"/>
        <v>1369</v>
      </c>
      <c r="L49" s="10">
        <f t="shared" si="10"/>
        <v>2260</v>
      </c>
      <c r="M49" s="10">
        <f t="shared" si="10"/>
        <v>3629</v>
      </c>
      <c r="N49" s="10">
        <f t="shared" si="10"/>
        <v>3684</v>
      </c>
    </row>
    <row r="50" spans="1:14" ht="12.6" customHeight="1" x14ac:dyDescent="0.2">
      <c r="A50" s="10"/>
      <c r="B50" s="11">
        <f>+B49-B40</f>
        <v>0</v>
      </c>
      <c r="C50" s="11">
        <f t="shared" ref="C50:N50" si="11">+C49-C40</f>
        <v>0</v>
      </c>
      <c r="D50" s="11">
        <f t="shared" si="11"/>
        <v>0</v>
      </c>
      <c r="E50" s="11">
        <f t="shared" si="11"/>
        <v>0</v>
      </c>
      <c r="F50" s="11">
        <f t="shared" si="11"/>
        <v>0</v>
      </c>
      <c r="G50" s="11">
        <f t="shared" si="11"/>
        <v>0</v>
      </c>
      <c r="H50" s="11">
        <f t="shared" si="11"/>
        <v>0</v>
      </c>
      <c r="I50" s="11">
        <f t="shared" si="11"/>
        <v>0</v>
      </c>
      <c r="J50" s="11">
        <f t="shared" si="11"/>
        <v>0</v>
      </c>
      <c r="K50" s="11">
        <f t="shared" si="11"/>
        <v>0</v>
      </c>
      <c r="L50" s="11">
        <f t="shared" si="11"/>
        <v>0</v>
      </c>
      <c r="M50" s="11">
        <f t="shared" si="11"/>
        <v>0</v>
      </c>
      <c r="N50" s="11">
        <f t="shared" si="11"/>
        <v>0</v>
      </c>
    </row>
    <row r="51" spans="1:14" ht="12.6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6" customHeigh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53"/>
      <c r="K52" s="11"/>
      <c r="L52" s="11"/>
      <c r="M52" s="11"/>
    </row>
    <row r="53" spans="1:14" ht="12.6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4" ht="12.6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4" ht="12.6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4" ht="12.6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4" ht="12.6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4" ht="12.6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4" ht="12.6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4" ht="12.6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ht="12.6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4" ht="12.6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4" ht="12.6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4" ht="12.6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6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6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6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6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6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6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6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6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6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6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6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6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6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6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6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6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6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6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6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6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6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6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6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6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6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6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6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6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6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6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6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6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6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6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6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6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6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6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6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6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6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6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6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6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6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6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6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6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6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6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6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6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6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6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6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6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6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6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6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6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6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6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6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6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6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6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6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6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6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6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6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6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6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6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6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6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6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6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6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6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6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6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6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6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6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6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6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6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6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6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6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6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6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6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6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6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6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6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6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6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6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6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6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6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6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6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6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6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6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6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6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6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6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6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6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6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6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6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6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6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6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6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6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6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6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6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6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6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6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6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6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6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6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6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6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6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6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6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6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6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6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6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6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6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6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6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6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6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6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6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6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6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6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6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6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6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6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6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6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6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6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6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6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6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6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6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6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</sheetData>
  <mergeCells count="10">
    <mergeCell ref="A43:N43"/>
    <mergeCell ref="A44:N44"/>
    <mergeCell ref="A1:M1"/>
    <mergeCell ref="A3:A5"/>
    <mergeCell ref="B3:J3"/>
    <mergeCell ref="K3:M4"/>
    <mergeCell ref="N3:N5"/>
    <mergeCell ref="B4:D4"/>
    <mergeCell ref="E4:G4"/>
    <mergeCell ref="H4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7"/>
  <sheetViews>
    <sheetView showGridLines="0" showZeros="0" view="pageBreakPreview" zoomScaleSheetLayoutView="100" workbookViewId="0">
      <selection activeCell="F10" sqref="F10"/>
    </sheetView>
  </sheetViews>
  <sheetFormatPr baseColWidth="10" defaultRowHeight="12.75" customHeight="1" x14ac:dyDescent="0.2"/>
  <cols>
    <col min="1" max="1" width="30.140625" style="7" customWidth="1"/>
    <col min="2" max="3" width="4.42578125" style="14" bestFit="1" customWidth="1"/>
    <col min="4" max="4" width="5" style="14" bestFit="1" customWidth="1"/>
    <col min="5" max="5" width="4.42578125" style="14" bestFit="1" customWidth="1"/>
    <col min="6" max="7" width="5" style="14" bestFit="1" customWidth="1"/>
    <col min="8" max="9" width="3.42578125" style="14" bestFit="1" customWidth="1"/>
    <col min="10" max="11" width="5" style="14" bestFit="1" customWidth="1"/>
    <col min="12" max="12" width="5" style="7" bestFit="1" customWidth="1"/>
    <col min="13" max="13" width="5.42578125" style="7" bestFit="1" customWidth="1"/>
    <col min="14" max="16384" width="11.42578125" style="7"/>
  </cols>
  <sheetData>
    <row r="1" spans="1:16" s="79" customFormat="1" ht="14.25" customHeight="1" x14ac:dyDescent="0.2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s="6" customFormat="1" ht="14.25" customHeight="1" x14ac:dyDescent="0.2">
      <c r="A2" s="79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6" ht="12" x14ac:dyDescent="0.2">
      <c r="A3" s="88" t="s">
        <v>55</v>
      </c>
      <c r="B3" s="91" t="s">
        <v>48</v>
      </c>
      <c r="C3" s="91"/>
      <c r="D3" s="91"/>
      <c r="E3" s="91"/>
      <c r="F3" s="91"/>
      <c r="G3" s="91"/>
      <c r="H3" s="91"/>
      <c r="I3" s="91"/>
      <c r="J3" s="91"/>
      <c r="K3" s="91" t="s">
        <v>0</v>
      </c>
      <c r="L3" s="91"/>
      <c r="M3" s="92"/>
    </row>
    <row r="4" spans="1:16" ht="12" customHeight="1" x14ac:dyDescent="0.2">
      <c r="A4" s="89"/>
      <c r="B4" s="93" t="s">
        <v>49</v>
      </c>
      <c r="C4" s="93"/>
      <c r="D4" s="93"/>
      <c r="E4" s="93" t="s">
        <v>50</v>
      </c>
      <c r="F4" s="93"/>
      <c r="G4" s="93"/>
      <c r="H4" s="93" t="s">
        <v>51</v>
      </c>
      <c r="I4" s="93"/>
      <c r="J4" s="93"/>
      <c r="K4" s="93"/>
      <c r="L4" s="93"/>
      <c r="M4" s="94"/>
    </row>
    <row r="5" spans="1:16" ht="12" x14ac:dyDescent="0.2">
      <c r="A5" s="90"/>
      <c r="B5" s="20" t="s">
        <v>2</v>
      </c>
      <c r="C5" s="20" t="s">
        <v>1</v>
      </c>
      <c r="D5" s="20" t="s">
        <v>0</v>
      </c>
      <c r="E5" s="20" t="s">
        <v>2</v>
      </c>
      <c r="F5" s="20" t="s">
        <v>1</v>
      </c>
      <c r="G5" s="20" t="s">
        <v>0</v>
      </c>
      <c r="H5" s="20" t="s">
        <v>2</v>
      </c>
      <c r="I5" s="20" t="s">
        <v>1</v>
      </c>
      <c r="J5" s="20" t="s">
        <v>0</v>
      </c>
      <c r="K5" s="20" t="s">
        <v>2</v>
      </c>
      <c r="L5" s="20" t="s">
        <v>1</v>
      </c>
      <c r="M5" s="54" t="s">
        <v>0</v>
      </c>
    </row>
    <row r="6" spans="1:16" ht="12" x14ac:dyDescent="0.2">
      <c r="A6" s="37" t="s">
        <v>7</v>
      </c>
      <c r="B6" s="38">
        <f>SUM(B7:B26)</f>
        <v>64</v>
      </c>
      <c r="C6" s="38">
        <f>SUM(C7:C26)</f>
        <v>75</v>
      </c>
      <c r="D6" s="38">
        <f>+B6+C6</f>
        <v>139</v>
      </c>
      <c r="E6" s="38">
        <f>SUM(E7:E26)</f>
        <v>168</v>
      </c>
      <c r="F6" s="38">
        <f>SUM(F7:F26)</f>
        <v>227</v>
      </c>
      <c r="G6" s="38">
        <f>+E6+F6</f>
        <v>395</v>
      </c>
      <c r="H6" s="38">
        <f>SUM(H7:H26)</f>
        <v>3</v>
      </c>
      <c r="I6" s="38">
        <f>SUM(I7:I26)</f>
        <v>2</v>
      </c>
      <c r="J6" s="38">
        <f>+H6+I6</f>
        <v>5</v>
      </c>
      <c r="K6" s="38">
        <f>SUM(K7:K26)</f>
        <v>235</v>
      </c>
      <c r="L6" s="38">
        <f>SUM(L7:L26)</f>
        <v>304</v>
      </c>
      <c r="M6" s="38">
        <f>SUM(M7:M26)</f>
        <v>539</v>
      </c>
      <c r="N6" s="16">
        <f>SUM(B6:M6)</f>
        <v>2156</v>
      </c>
      <c r="O6" s="7">
        <f>+N6/4</f>
        <v>539</v>
      </c>
      <c r="P6" s="16">
        <f>O6-M6</f>
        <v>0</v>
      </c>
    </row>
    <row r="7" spans="1:16" ht="12" x14ac:dyDescent="0.2">
      <c r="A7" s="15" t="s">
        <v>28</v>
      </c>
      <c r="B7" s="2">
        <v>1</v>
      </c>
      <c r="C7" s="2"/>
      <c r="D7" s="2">
        <f t="shared" ref="D7:D37" si="0">+B7+C7</f>
        <v>1</v>
      </c>
      <c r="E7" s="2"/>
      <c r="F7" s="2"/>
      <c r="G7" s="2">
        <f t="shared" ref="G7:G37" si="1">+E7+F7</f>
        <v>0</v>
      </c>
      <c r="H7" s="2"/>
      <c r="I7" s="2"/>
      <c r="J7" s="2">
        <f t="shared" ref="J7:J37" si="2">+H7+I7</f>
        <v>0</v>
      </c>
      <c r="K7" s="2">
        <f>+B7+E7+H7</f>
        <v>1</v>
      </c>
      <c r="L7" s="2">
        <f>+C7+F7+I7</f>
        <v>0</v>
      </c>
      <c r="M7" s="2">
        <f>+L7+K7</f>
        <v>1</v>
      </c>
      <c r="N7" s="16">
        <f t="shared" ref="N7:N42" si="3">SUM(B7:M7)</f>
        <v>4</v>
      </c>
      <c r="O7" s="7">
        <f t="shared" ref="O7:O42" si="4">+N7/4</f>
        <v>1</v>
      </c>
      <c r="P7" s="16">
        <f t="shared" ref="P7:P42" si="5">O7-M7</f>
        <v>0</v>
      </c>
    </row>
    <row r="8" spans="1:16" ht="12" x14ac:dyDescent="0.2">
      <c r="A8" s="15" t="s">
        <v>8</v>
      </c>
      <c r="B8" s="2">
        <v>1</v>
      </c>
      <c r="C8" s="2"/>
      <c r="D8" s="2">
        <f t="shared" si="0"/>
        <v>1</v>
      </c>
      <c r="E8" s="2">
        <v>3</v>
      </c>
      <c r="F8" s="2">
        <v>2</v>
      </c>
      <c r="G8" s="2">
        <f t="shared" si="1"/>
        <v>5</v>
      </c>
      <c r="H8" s="2"/>
      <c r="I8" s="2"/>
      <c r="J8" s="2">
        <f t="shared" si="2"/>
        <v>0</v>
      </c>
      <c r="K8" s="2">
        <f t="shared" ref="K8:L26" si="6">+B8+E8+H8</f>
        <v>4</v>
      </c>
      <c r="L8" s="2">
        <f t="shared" si="6"/>
        <v>2</v>
      </c>
      <c r="M8" s="2">
        <f t="shared" ref="M8:M26" si="7">+L8+K8</f>
        <v>6</v>
      </c>
      <c r="N8" s="16">
        <f t="shared" si="3"/>
        <v>24</v>
      </c>
      <c r="O8" s="7">
        <f t="shared" si="4"/>
        <v>6</v>
      </c>
      <c r="P8" s="16">
        <f t="shared" si="5"/>
        <v>0</v>
      </c>
    </row>
    <row r="9" spans="1:16" ht="12" x14ac:dyDescent="0.2">
      <c r="A9" s="15" t="s">
        <v>30</v>
      </c>
      <c r="B9" s="2">
        <v>2</v>
      </c>
      <c r="C9" s="2">
        <v>3</v>
      </c>
      <c r="D9" s="2">
        <f t="shared" si="0"/>
        <v>5</v>
      </c>
      <c r="E9" s="2"/>
      <c r="F9" s="2">
        <v>2</v>
      </c>
      <c r="G9" s="2">
        <f t="shared" si="1"/>
        <v>2</v>
      </c>
      <c r="H9" s="2"/>
      <c r="I9" s="2"/>
      <c r="J9" s="2">
        <f t="shared" si="2"/>
        <v>0</v>
      </c>
      <c r="K9" s="2">
        <f t="shared" si="6"/>
        <v>2</v>
      </c>
      <c r="L9" s="2">
        <f t="shared" si="6"/>
        <v>5</v>
      </c>
      <c r="M9" s="2">
        <f t="shared" si="7"/>
        <v>7</v>
      </c>
      <c r="N9" s="16">
        <f t="shared" si="3"/>
        <v>28</v>
      </c>
      <c r="O9" s="7">
        <f t="shared" si="4"/>
        <v>7</v>
      </c>
      <c r="P9" s="16">
        <f t="shared" si="5"/>
        <v>0</v>
      </c>
    </row>
    <row r="10" spans="1:16" ht="12" x14ac:dyDescent="0.2">
      <c r="A10" s="15" t="s">
        <v>9</v>
      </c>
      <c r="B10" s="2">
        <v>1</v>
      </c>
      <c r="C10" s="2">
        <v>3</v>
      </c>
      <c r="D10" s="2">
        <f t="shared" si="0"/>
        <v>4</v>
      </c>
      <c r="E10" s="2">
        <v>7</v>
      </c>
      <c r="F10" s="2">
        <v>8</v>
      </c>
      <c r="G10" s="2">
        <f t="shared" si="1"/>
        <v>15</v>
      </c>
      <c r="H10" s="2"/>
      <c r="I10" s="2"/>
      <c r="J10" s="2">
        <f t="shared" si="2"/>
        <v>0</v>
      </c>
      <c r="K10" s="2">
        <f t="shared" si="6"/>
        <v>8</v>
      </c>
      <c r="L10" s="2">
        <f t="shared" si="6"/>
        <v>11</v>
      </c>
      <c r="M10" s="2">
        <f t="shared" si="7"/>
        <v>19</v>
      </c>
      <c r="N10" s="16">
        <f t="shared" si="3"/>
        <v>76</v>
      </c>
      <c r="O10" s="7">
        <f t="shared" si="4"/>
        <v>19</v>
      </c>
      <c r="P10" s="16">
        <f t="shared" si="5"/>
        <v>0</v>
      </c>
    </row>
    <row r="11" spans="1:16" ht="12" x14ac:dyDescent="0.2">
      <c r="A11" s="15" t="s">
        <v>10</v>
      </c>
      <c r="B11" s="2">
        <v>15</v>
      </c>
      <c r="C11" s="2">
        <v>18</v>
      </c>
      <c r="D11" s="2">
        <f t="shared" si="0"/>
        <v>33</v>
      </c>
      <c r="E11" s="2">
        <v>7</v>
      </c>
      <c r="F11" s="2">
        <v>20</v>
      </c>
      <c r="G11" s="2">
        <f t="shared" si="1"/>
        <v>27</v>
      </c>
      <c r="H11" s="2">
        <v>1</v>
      </c>
      <c r="I11" s="2"/>
      <c r="J11" s="2">
        <f t="shared" si="2"/>
        <v>1</v>
      </c>
      <c r="K11" s="2">
        <f t="shared" si="6"/>
        <v>23</v>
      </c>
      <c r="L11" s="2">
        <f t="shared" si="6"/>
        <v>38</v>
      </c>
      <c r="M11" s="2">
        <f t="shared" si="7"/>
        <v>61</v>
      </c>
      <c r="N11" s="16">
        <f t="shared" si="3"/>
        <v>244</v>
      </c>
      <c r="O11" s="7">
        <f t="shared" si="4"/>
        <v>61</v>
      </c>
      <c r="P11" s="16">
        <f t="shared" si="5"/>
        <v>0</v>
      </c>
    </row>
    <row r="12" spans="1:16" ht="12" x14ac:dyDescent="0.2">
      <c r="A12" s="15" t="s">
        <v>11</v>
      </c>
      <c r="B12" s="2">
        <v>1</v>
      </c>
      <c r="C12" s="2">
        <v>3</v>
      </c>
      <c r="D12" s="2">
        <f t="shared" si="0"/>
        <v>4</v>
      </c>
      <c r="E12" s="2"/>
      <c r="F12" s="2">
        <v>2</v>
      </c>
      <c r="G12" s="2">
        <f t="shared" si="1"/>
        <v>2</v>
      </c>
      <c r="H12" s="2"/>
      <c r="I12" s="2"/>
      <c r="J12" s="2">
        <f t="shared" si="2"/>
        <v>0</v>
      </c>
      <c r="K12" s="2">
        <f t="shared" si="6"/>
        <v>1</v>
      </c>
      <c r="L12" s="2">
        <f t="shared" si="6"/>
        <v>5</v>
      </c>
      <c r="M12" s="2">
        <f t="shared" si="7"/>
        <v>6</v>
      </c>
      <c r="N12" s="16">
        <f t="shared" si="3"/>
        <v>24</v>
      </c>
      <c r="O12" s="7">
        <f t="shared" si="4"/>
        <v>6</v>
      </c>
      <c r="P12" s="16">
        <f t="shared" si="5"/>
        <v>0</v>
      </c>
    </row>
    <row r="13" spans="1:16" ht="12" x14ac:dyDescent="0.2">
      <c r="A13" s="15" t="s">
        <v>12</v>
      </c>
      <c r="B13" s="2">
        <v>4</v>
      </c>
      <c r="C13" s="2">
        <v>2</v>
      </c>
      <c r="D13" s="2">
        <f t="shared" si="0"/>
        <v>6</v>
      </c>
      <c r="E13" s="2">
        <v>41</v>
      </c>
      <c r="F13" s="2">
        <v>51</v>
      </c>
      <c r="G13" s="2">
        <f t="shared" si="1"/>
        <v>92</v>
      </c>
      <c r="H13" s="2"/>
      <c r="I13" s="2"/>
      <c r="J13" s="2">
        <f t="shared" si="2"/>
        <v>0</v>
      </c>
      <c r="K13" s="2">
        <f t="shared" si="6"/>
        <v>45</v>
      </c>
      <c r="L13" s="2">
        <f t="shared" si="6"/>
        <v>53</v>
      </c>
      <c r="M13" s="2">
        <f t="shared" si="7"/>
        <v>98</v>
      </c>
      <c r="N13" s="16">
        <f t="shared" si="3"/>
        <v>392</v>
      </c>
      <c r="O13" s="7">
        <f t="shared" si="4"/>
        <v>98</v>
      </c>
      <c r="P13" s="16">
        <f t="shared" si="5"/>
        <v>0</v>
      </c>
    </row>
    <row r="14" spans="1:16" ht="12" x14ac:dyDescent="0.2">
      <c r="A14" s="15" t="s">
        <v>13</v>
      </c>
      <c r="B14" s="2">
        <v>21</v>
      </c>
      <c r="C14" s="2">
        <v>13</v>
      </c>
      <c r="D14" s="2">
        <f t="shared" si="0"/>
        <v>34</v>
      </c>
      <c r="E14" s="2">
        <v>16</v>
      </c>
      <c r="F14" s="2">
        <v>11</v>
      </c>
      <c r="G14" s="2">
        <f t="shared" si="1"/>
        <v>27</v>
      </c>
      <c r="H14" s="2"/>
      <c r="I14" s="2"/>
      <c r="J14" s="2">
        <f t="shared" si="2"/>
        <v>0</v>
      </c>
      <c r="K14" s="2">
        <f t="shared" si="6"/>
        <v>37</v>
      </c>
      <c r="L14" s="2">
        <f t="shared" si="6"/>
        <v>24</v>
      </c>
      <c r="M14" s="2">
        <f t="shared" si="7"/>
        <v>61</v>
      </c>
      <c r="N14" s="16">
        <f t="shared" si="3"/>
        <v>244</v>
      </c>
      <c r="O14" s="7">
        <f t="shared" si="4"/>
        <v>61</v>
      </c>
      <c r="P14" s="16">
        <f t="shared" si="5"/>
        <v>0</v>
      </c>
    </row>
    <row r="15" spans="1:16" ht="12" x14ac:dyDescent="0.2">
      <c r="A15" s="15" t="s">
        <v>31</v>
      </c>
      <c r="B15" s="2"/>
      <c r="C15" s="2">
        <v>2</v>
      </c>
      <c r="D15" s="2">
        <f t="shared" si="0"/>
        <v>2</v>
      </c>
      <c r="E15" s="2">
        <v>6</v>
      </c>
      <c r="F15" s="2">
        <v>9</v>
      </c>
      <c r="G15" s="2">
        <f t="shared" si="1"/>
        <v>15</v>
      </c>
      <c r="H15" s="2"/>
      <c r="I15" s="2"/>
      <c r="J15" s="2">
        <f t="shared" si="2"/>
        <v>0</v>
      </c>
      <c r="K15" s="2">
        <f t="shared" si="6"/>
        <v>6</v>
      </c>
      <c r="L15" s="2">
        <f t="shared" si="6"/>
        <v>11</v>
      </c>
      <c r="M15" s="2">
        <f t="shared" si="7"/>
        <v>17</v>
      </c>
      <c r="N15" s="16">
        <f t="shared" si="3"/>
        <v>68</v>
      </c>
      <c r="O15" s="7">
        <f t="shared" si="4"/>
        <v>17</v>
      </c>
      <c r="P15" s="16">
        <f t="shared" si="5"/>
        <v>0</v>
      </c>
    </row>
    <row r="16" spans="1:16" ht="12" x14ac:dyDescent="0.2">
      <c r="A16" s="15" t="s">
        <v>45</v>
      </c>
      <c r="B16" s="2">
        <v>1</v>
      </c>
      <c r="C16" s="2">
        <v>5</v>
      </c>
      <c r="D16" s="2">
        <f t="shared" si="0"/>
        <v>6</v>
      </c>
      <c r="E16" s="2">
        <v>2</v>
      </c>
      <c r="F16" s="2">
        <v>25</v>
      </c>
      <c r="G16" s="2">
        <f t="shared" si="1"/>
        <v>27</v>
      </c>
      <c r="H16" s="2"/>
      <c r="I16" s="2"/>
      <c r="J16" s="2">
        <f t="shared" si="2"/>
        <v>0</v>
      </c>
      <c r="K16" s="2">
        <f t="shared" si="6"/>
        <v>3</v>
      </c>
      <c r="L16" s="2">
        <f t="shared" si="6"/>
        <v>30</v>
      </c>
      <c r="M16" s="2">
        <f t="shared" si="7"/>
        <v>33</v>
      </c>
      <c r="N16" s="16">
        <f t="shared" si="3"/>
        <v>132</v>
      </c>
      <c r="O16" s="7">
        <f t="shared" si="4"/>
        <v>33</v>
      </c>
      <c r="P16" s="16">
        <f t="shared" si="5"/>
        <v>0</v>
      </c>
    </row>
    <row r="17" spans="1:16" ht="12" x14ac:dyDescent="0.2">
      <c r="A17" s="15" t="s">
        <v>33</v>
      </c>
      <c r="B17" s="2">
        <v>8</v>
      </c>
      <c r="C17" s="2">
        <v>6</v>
      </c>
      <c r="D17" s="2">
        <f t="shared" si="0"/>
        <v>14</v>
      </c>
      <c r="E17" s="2">
        <v>7</v>
      </c>
      <c r="F17" s="2">
        <v>9</v>
      </c>
      <c r="G17" s="2">
        <f t="shared" si="1"/>
        <v>16</v>
      </c>
      <c r="H17" s="2">
        <v>1</v>
      </c>
      <c r="I17" s="2">
        <v>1</v>
      </c>
      <c r="J17" s="2">
        <f t="shared" si="2"/>
        <v>2</v>
      </c>
      <c r="K17" s="2">
        <f t="shared" si="6"/>
        <v>16</v>
      </c>
      <c r="L17" s="2">
        <f t="shared" si="6"/>
        <v>16</v>
      </c>
      <c r="M17" s="2">
        <f t="shared" si="7"/>
        <v>32</v>
      </c>
      <c r="N17" s="16">
        <f t="shared" si="3"/>
        <v>128</v>
      </c>
      <c r="O17" s="7">
        <f t="shared" si="4"/>
        <v>32</v>
      </c>
      <c r="P17" s="16">
        <f t="shared" si="5"/>
        <v>0</v>
      </c>
    </row>
    <row r="18" spans="1:16" ht="12" x14ac:dyDescent="0.2">
      <c r="A18" s="15" t="s">
        <v>15</v>
      </c>
      <c r="B18" s="2"/>
      <c r="C18" s="2"/>
      <c r="D18" s="2">
        <f t="shared" si="0"/>
        <v>0</v>
      </c>
      <c r="E18" s="2"/>
      <c r="F18" s="2">
        <v>1</v>
      </c>
      <c r="G18" s="2">
        <f t="shared" si="1"/>
        <v>1</v>
      </c>
      <c r="H18" s="2"/>
      <c r="I18" s="2"/>
      <c r="J18" s="2">
        <f t="shared" si="2"/>
        <v>0</v>
      </c>
      <c r="K18" s="2">
        <f t="shared" si="6"/>
        <v>0</v>
      </c>
      <c r="L18" s="2">
        <f t="shared" si="6"/>
        <v>1</v>
      </c>
      <c r="M18" s="2">
        <f t="shared" si="7"/>
        <v>1</v>
      </c>
      <c r="N18" s="16">
        <f t="shared" si="3"/>
        <v>4</v>
      </c>
      <c r="O18" s="7">
        <f t="shared" si="4"/>
        <v>1</v>
      </c>
      <c r="P18" s="16">
        <f t="shared" si="5"/>
        <v>0</v>
      </c>
    </row>
    <row r="19" spans="1:16" ht="12" x14ac:dyDescent="0.2">
      <c r="A19" s="15" t="s">
        <v>14</v>
      </c>
      <c r="B19" s="2"/>
      <c r="C19" s="2"/>
      <c r="D19" s="2">
        <f t="shared" si="0"/>
        <v>0</v>
      </c>
      <c r="E19" s="2">
        <v>4</v>
      </c>
      <c r="F19" s="2">
        <v>2</v>
      </c>
      <c r="G19" s="2">
        <f t="shared" si="1"/>
        <v>6</v>
      </c>
      <c r="H19" s="2"/>
      <c r="I19" s="2"/>
      <c r="J19" s="2">
        <f t="shared" si="2"/>
        <v>0</v>
      </c>
      <c r="K19" s="2">
        <f t="shared" si="6"/>
        <v>4</v>
      </c>
      <c r="L19" s="2">
        <f t="shared" si="6"/>
        <v>2</v>
      </c>
      <c r="M19" s="2">
        <f t="shared" si="7"/>
        <v>6</v>
      </c>
      <c r="N19" s="16">
        <f t="shared" si="3"/>
        <v>24</v>
      </c>
      <c r="O19" s="7">
        <f t="shared" si="4"/>
        <v>6</v>
      </c>
      <c r="P19" s="16">
        <f t="shared" si="5"/>
        <v>0</v>
      </c>
    </row>
    <row r="20" spans="1:16" ht="12" x14ac:dyDescent="0.2">
      <c r="A20" s="15" t="s">
        <v>16</v>
      </c>
      <c r="B20" s="2">
        <v>3</v>
      </c>
      <c r="C20" s="2">
        <v>3</v>
      </c>
      <c r="D20" s="2">
        <f t="shared" si="0"/>
        <v>6</v>
      </c>
      <c r="E20" s="2">
        <v>5</v>
      </c>
      <c r="F20" s="2">
        <v>4</v>
      </c>
      <c r="G20" s="2">
        <f t="shared" si="1"/>
        <v>9</v>
      </c>
      <c r="H20" s="2"/>
      <c r="I20" s="2"/>
      <c r="J20" s="2">
        <f t="shared" si="2"/>
        <v>0</v>
      </c>
      <c r="K20" s="2">
        <f t="shared" si="6"/>
        <v>8</v>
      </c>
      <c r="L20" s="2">
        <f t="shared" si="6"/>
        <v>7</v>
      </c>
      <c r="M20" s="2">
        <f t="shared" si="7"/>
        <v>15</v>
      </c>
      <c r="N20" s="16">
        <f t="shared" si="3"/>
        <v>60</v>
      </c>
      <c r="O20" s="7">
        <f t="shared" si="4"/>
        <v>15</v>
      </c>
      <c r="P20" s="16">
        <f t="shared" si="5"/>
        <v>0</v>
      </c>
    </row>
    <row r="21" spans="1:16" ht="12" x14ac:dyDescent="0.2">
      <c r="A21" s="15" t="s">
        <v>17</v>
      </c>
      <c r="B21" s="2"/>
      <c r="C21" s="2">
        <v>1</v>
      </c>
      <c r="D21" s="2">
        <f t="shared" si="0"/>
        <v>1</v>
      </c>
      <c r="E21" s="2">
        <v>1</v>
      </c>
      <c r="F21" s="2">
        <v>5</v>
      </c>
      <c r="G21" s="2">
        <f t="shared" si="1"/>
        <v>6</v>
      </c>
      <c r="H21" s="2"/>
      <c r="I21" s="2"/>
      <c r="J21" s="2">
        <f t="shared" si="2"/>
        <v>0</v>
      </c>
      <c r="K21" s="2">
        <f t="shared" si="6"/>
        <v>1</v>
      </c>
      <c r="L21" s="2">
        <f t="shared" si="6"/>
        <v>6</v>
      </c>
      <c r="M21" s="2">
        <f t="shared" si="7"/>
        <v>7</v>
      </c>
      <c r="N21" s="16">
        <f t="shared" si="3"/>
        <v>28</v>
      </c>
      <c r="O21" s="7">
        <f t="shared" si="4"/>
        <v>7</v>
      </c>
      <c r="P21" s="16">
        <f t="shared" si="5"/>
        <v>0</v>
      </c>
    </row>
    <row r="22" spans="1:16" ht="12" x14ac:dyDescent="0.2">
      <c r="A22" s="15" t="s">
        <v>35</v>
      </c>
      <c r="B22" s="2"/>
      <c r="C22" s="2"/>
      <c r="D22" s="2">
        <f t="shared" si="0"/>
        <v>0</v>
      </c>
      <c r="E22" s="2">
        <v>1</v>
      </c>
      <c r="F22" s="2">
        <v>2</v>
      </c>
      <c r="G22" s="2">
        <f t="shared" si="1"/>
        <v>3</v>
      </c>
      <c r="H22" s="2"/>
      <c r="I22" s="2"/>
      <c r="J22" s="2">
        <f t="shared" si="2"/>
        <v>0</v>
      </c>
      <c r="K22" s="2">
        <f t="shared" si="6"/>
        <v>1</v>
      </c>
      <c r="L22" s="2">
        <f t="shared" si="6"/>
        <v>2</v>
      </c>
      <c r="M22" s="2">
        <f t="shared" si="7"/>
        <v>3</v>
      </c>
      <c r="N22" s="16">
        <f t="shared" si="3"/>
        <v>12</v>
      </c>
      <c r="O22" s="7">
        <f t="shared" si="4"/>
        <v>3</v>
      </c>
      <c r="P22" s="16">
        <f t="shared" si="5"/>
        <v>0</v>
      </c>
    </row>
    <row r="23" spans="1:16" ht="12" x14ac:dyDescent="0.2">
      <c r="A23" s="15" t="s">
        <v>52</v>
      </c>
      <c r="B23" s="2"/>
      <c r="C23" s="2">
        <v>1</v>
      </c>
      <c r="D23" s="2">
        <f t="shared" si="0"/>
        <v>1</v>
      </c>
      <c r="E23" s="2">
        <v>5</v>
      </c>
      <c r="F23" s="2">
        <v>9</v>
      </c>
      <c r="G23" s="2">
        <f t="shared" si="1"/>
        <v>14</v>
      </c>
      <c r="H23" s="2"/>
      <c r="I23" s="2"/>
      <c r="J23" s="2">
        <f t="shared" si="2"/>
        <v>0</v>
      </c>
      <c r="K23" s="2">
        <f t="shared" si="6"/>
        <v>5</v>
      </c>
      <c r="L23" s="2">
        <f t="shared" si="6"/>
        <v>10</v>
      </c>
      <c r="M23" s="2">
        <f t="shared" si="7"/>
        <v>15</v>
      </c>
      <c r="N23" s="16">
        <f t="shared" si="3"/>
        <v>60</v>
      </c>
      <c r="O23" s="7">
        <f t="shared" si="4"/>
        <v>15</v>
      </c>
      <c r="P23" s="16">
        <f t="shared" si="5"/>
        <v>0</v>
      </c>
    </row>
    <row r="24" spans="1:16" ht="12" x14ac:dyDescent="0.2">
      <c r="A24" s="15" t="s">
        <v>37</v>
      </c>
      <c r="B24" s="2">
        <v>2</v>
      </c>
      <c r="C24" s="2">
        <v>5</v>
      </c>
      <c r="D24" s="2">
        <f t="shared" si="0"/>
        <v>7</v>
      </c>
      <c r="E24" s="2">
        <v>4</v>
      </c>
      <c r="F24" s="2">
        <v>3</v>
      </c>
      <c r="G24" s="2">
        <f t="shared" si="1"/>
        <v>7</v>
      </c>
      <c r="H24" s="2">
        <v>1</v>
      </c>
      <c r="I24" s="2">
        <v>1</v>
      </c>
      <c r="J24" s="2">
        <f t="shared" si="2"/>
        <v>2</v>
      </c>
      <c r="K24" s="2">
        <f t="shared" si="6"/>
        <v>7</v>
      </c>
      <c r="L24" s="2">
        <f t="shared" si="6"/>
        <v>9</v>
      </c>
      <c r="M24" s="2">
        <f t="shared" si="7"/>
        <v>16</v>
      </c>
      <c r="N24" s="16">
        <f t="shared" si="3"/>
        <v>64</v>
      </c>
      <c r="O24" s="7">
        <f t="shared" si="4"/>
        <v>16</v>
      </c>
      <c r="P24" s="16">
        <f t="shared" si="5"/>
        <v>0</v>
      </c>
    </row>
    <row r="25" spans="1:16" ht="12" x14ac:dyDescent="0.2">
      <c r="A25" s="15" t="s">
        <v>38</v>
      </c>
      <c r="B25" s="2">
        <v>1</v>
      </c>
      <c r="C25" s="2">
        <v>5</v>
      </c>
      <c r="D25" s="2">
        <f t="shared" si="0"/>
        <v>6</v>
      </c>
      <c r="E25" s="2">
        <v>50</v>
      </c>
      <c r="F25" s="2">
        <v>47</v>
      </c>
      <c r="G25" s="2">
        <f t="shared" si="1"/>
        <v>97</v>
      </c>
      <c r="H25" s="2"/>
      <c r="I25" s="2"/>
      <c r="J25" s="2">
        <f t="shared" si="2"/>
        <v>0</v>
      </c>
      <c r="K25" s="2">
        <f t="shared" si="6"/>
        <v>51</v>
      </c>
      <c r="L25" s="2">
        <f t="shared" si="6"/>
        <v>52</v>
      </c>
      <c r="M25" s="2">
        <f t="shared" si="7"/>
        <v>103</v>
      </c>
      <c r="N25" s="16">
        <f t="shared" si="3"/>
        <v>412</v>
      </c>
      <c r="O25" s="7">
        <f t="shared" si="4"/>
        <v>103</v>
      </c>
      <c r="P25" s="16">
        <f t="shared" si="5"/>
        <v>0</v>
      </c>
    </row>
    <row r="26" spans="1:16" ht="12" x14ac:dyDescent="0.2">
      <c r="A26" s="15" t="s">
        <v>18</v>
      </c>
      <c r="B26" s="2">
        <v>3</v>
      </c>
      <c r="C26" s="2">
        <v>5</v>
      </c>
      <c r="D26" s="2">
        <f t="shared" si="0"/>
        <v>8</v>
      </c>
      <c r="E26" s="2">
        <v>9</v>
      </c>
      <c r="F26" s="2">
        <v>15</v>
      </c>
      <c r="G26" s="2">
        <f t="shared" si="1"/>
        <v>24</v>
      </c>
      <c r="H26" s="2"/>
      <c r="I26" s="2"/>
      <c r="J26" s="2">
        <f t="shared" si="2"/>
        <v>0</v>
      </c>
      <c r="K26" s="2">
        <f t="shared" si="6"/>
        <v>12</v>
      </c>
      <c r="L26" s="2">
        <f t="shared" si="6"/>
        <v>20</v>
      </c>
      <c r="M26" s="2">
        <f t="shared" si="7"/>
        <v>32</v>
      </c>
      <c r="N26" s="16">
        <f t="shared" si="3"/>
        <v>128</v>
      </c>
      <c r="O26" s="7">
        <f t="shared" si="4"/>
        <v>32</v>
      </c>
      <c r="P26" s="16">
        <f t="shared" si="5"/>
        <v>0</v>
      </c>
    </row>
    <row r="27" spans="1:16" ht="12" x14ac:dyDescent="0.2">
      <c r="A27" s="43" t="s">
        <v>19</v>
      </c>
      <c r="B27" s="1">
        <f>SUM(B28:B37)</f>
        <v>44</v>
      </c>
      <c r="C27" s="1">
        <f>SUM(C28:C37)</f>
        <v>61</v>
      </c>
      <c r="D27" s="1">
        <f>+B27+C27</f>
        <v>105</v>
      </c>
      <c r="E27" s="1">
        <f>SUM(E28:E37)</f>
        <v>97</v>
      </c>
      <c r="F27" s="1">
        <f>SUM(F28:F37)</f>
        <v>113</v>
      </c>
      <c r="G27" s="1">
        <f>+E27+F27</f>
        <v>210</v>
      </c>
      <c r="H27" s="1">
        <f>SUM(H28:H37)</f>
        <v>0</v>
      </c>
      <c r="I27" s="1">
        <f>SUM(I28:I37)</f>
        <v>2</v>
      </c>
      <c r="J27" s="1">
        <f>+H27+I27</f>
        <v>2</v>
      </c>
      <c r="K27" s="1">
        <f>SUM(K28:K37)</f>
        <v>141</v>
      </c>
      <c r="L27" s="1">
        <f>SUM(L28:L37)</f>
        <v>176</v>
      </c>
      <c r="M27" s="1">
        <f>SUM(M28:M37)</f>
        <v>317</v>
      </c>
      <c r="N27" s="16">
        <f t="shared" si="3"/>
        <v>1268</v>
      </c>
      <c r="O27" s="7">
        <f t="shared" si="4"/>
        <v>317</v>
      </c>
      <c r="P27" s="16">
        <f t="shared" si="5"/>
        <v>0</v>
      </c>
    </row>
    <row r="28" spans="1:16" ht="12" x14ac:dyDescent="0.2">
      <c r="A28" s="55" t="s">
        <v>39</v>
      </c>
      <c r="B28" s="2">
        <v>1</v>
      </c>
      <c r="C28" s="2">
        <v>9</v>
      </c>
      <c r="D28" s="2">
        <f>+B28+C28</f>
        <v>10</v>
      </c>
      <c r="E28" s="2">
        <v>2</v>
      </c>
      <c r="F28" s="2">
        <v>4</v>
      </c>
      <c r="G28" s="2">
        <f>+E28+F28</f>
        <v>6</v>
      </c>
      <c r="H28" s="2"/>
      <c r="I28" s="2"/>
      <c r="J28" s="2">
        <f>+H28+I28</f>
        <v>0</v>
      </c>
      <c r="K28" s="2">
        <f>+B28+E28+H28</f>
        <v>3</v>
      </c>
      <c r="L28" s="2">
        <f>+C28+F28+I28</f>
        <v>13</v>
      </c>
      <c r="M28" s="2">
        <f>+L28+K28</f>
        <v>16</v>
      </c>
      <c r="N28" s="16">
        <f t="shared" si="3"/>
        <v>64</v>
      </c>
      <c r="O28" s="7">
        <f t="shared" si="4"/>
        <v>16</v>
      </c>
      <c r="P28" s="16">
        <f t="shared" si="5"/>
        <v>0</v>
      </c>
    </row>
    <row r="29" spans="1:16" ht="12" x14ac:dyDescent="0.2">
      <c r="A29" s="55" t="s">
        <v>20</v>
      </c>
      <c r="B29" s="3">
        <v>5</v>
      </c>
      <c r="C29" s="3">
        <v>5</v>
      </c>
      <c r="D29" s="3">
        <f t="shared" si="0"/>
        <v>10</v>
      </c>
      <c r="E29" s="3">
        <v>8</v>
      </c>
      <c r="F29" s="3">
        <v>6</v>
      </c>
      <c r="G29" s="3">
        <f t="shared" si="1"/>
        <v>14</v>
      </c>
      <c r="H29" s="3"/>
      <c r="I29" s="3">
        <v>1</v>
      </c>
      <c r="J29" s="3">
        <f t="shared" si="2"/>
        <v>1</v>
      </c>
      <c r="K29" s="3">
        <f>+B29+E29+H29</f>
        <v>13</v>
      </c>
      <c r="L29" s="3">
        <f>+C29+F29+I29</f>
        <v>12</v>
      </c>
      <c r="M29" s="3">
        <f t="shared" ref="M29:M36" si="8">+L29+K29</f>
        <v>25</v>
      </c>
      <c r="N29" s="16">
        <f t="shared" si="3"/>
        <v>100</v>
      </c>
      <c r="O29" s="7">
        <f t="shared" si="4"/>
        <v>25</v>
      </c>
      <c r="P29" s="16">
        <f t="shared" si="5"/>
        <v>0</v>
      </c>
    </row>
    <row r="30" spans="1:16" ht="12" x14ac:dyDescent="0.2">
      <c r="A30" s="15" t="s">
        <v>40</v>
      </c>
      <c r="B30" s="3">
        <v>2</v>
      </c>
      <c r="C30" s="3">
        <v>5</v>
      </c>
      <c r="D30" s="3">
        <f t="shared" si="0"/>
        <v>7</v>
      </c>
      <c r="E30" s="3">
        <v>22</v>
      </c>
      <c r="F30" s="3">
        <v>32</v>
      </c>
      <c r="G30" s="3">
        <f t="shared" si="1"/>
        <v>54</v>
      </c>
      <c r="H30" s="3"/>
      <c r="I30" s="3">
        <v>1</v>
      </c>
      <c r="J30" s="3">
        <f t="shared" si="2"/>
        <v>1</v>
      </c>
      <c r="K30" s="3">
        <f t="shared" ref="K30:L37" si="9">+B30+E30+H30</f>
        <v>24</v>
      </c>
      <c r="L30" s="3">
        <f t="shared" si="9"/>
        <v>38</v>
      </c>
      <c r="M30" s="3">
        <f t="shared" si="8"/>
        <v>62</v>
      </c>
      <c r="N30" s="16">
        <f t="shared" si="3"/>
        <v>248</v>
      </c>
      <c r="O30" s="7">
        <f t="shared" si="4"/>
        <v>62</v>
      </c>
      <c r="P30" s="16">
        <f t="shared" si="5"/>
        <v>0</v>
      </c>
    </row>
    <row r="31" spans="1:16" ht="12" x14ac:dyDescent="0.2">
      <c r="A31" s="15" t="s">
        <v>21</v>
      </c>
      <c r="B31" s="2">
        <v>6</v>
      </c>
      <c r="C31" s="2">
        <v>11</v>
      </c>
      <c r="D31" s="2">
        <f t="shared" si="0"/>
        <v>17</v>
      </c>
      <c r="E31" s="2">
        <v>9</v>
      </c>
      <c r="F31" s="2">
        <v>9</v>
      </c>
      <c r="G31" s="2">
        <f t="shared" si="1"/>
        <v>18</v>
      </c>
      <c r="H31" s="2"/>
      <c r="I31" s="2"/>
      <c r="J31" s="2">
        <f t="shared" si="2"/>
        <v>0</v>
      </c>
      <c r="K31" s="2">
        <f t="shared" si="9"/>
        <v>15</v>
      </c>
      <c r="L31" s="2">
        <f t="shared" si="9"/>
        <v>20</v>
      </c>
      <c r="M31" s="2">
        <f t="shared" si="8"/>
        <v>35</v>
      </c>
      <c r="N31" s="16">
        <f t="shared" si="3"/>
        <v>140</v>
      </c>
      <c r="O31" s="7">
        <f t="shared" si="4"/>
        <v>35</v>
      </c>
      <c r="P31" s="16">
        <f t="shared" si="5"/>
        <v>0</v>
      </c>
    </row>
    <row r="32" spans="1:16" ht="12" x14ac:dyDescent="0.2">
      <c r="A32" s="15" t="s">
        <v>41</v>
      </c>
      <c r="B32" s="2">
        <v>6</v>
      </c>
      <c r="C32" s="2">
        <v>7</v>
      </c>
      <c r="D32" s="2">
        <f t="shared" si="0"/>
        <v>13</v>
      </c>
      <c r="E32" s="2">
        <v>5</v>
      </c>
      <c r="F32" s="2">
        <v>11</v>
      </c>
      <c r="G32" s="2">
        <f t="shared" si="1"/>
        <v>16</v>
      </c>
      <c r="H32" s="2"/>
      <c r="I32" s="2"/>
      <c r="J32" s="2">
        <f t="shared" si="2"/>
        <v>0</v>
      </c>
      <c r="K32" s="2">
        <f t="shared" si="9"/>
        <v>11</v>
      </c>
      <c r="L32" s="2">
        <f t="shared" si="9"/>
        <v>18</v>
      </c>
      <c r="M32" s="2">
        <f t="shared" si="8"/>
        <v>29</v>
      </c>
      <c r="N32" s="16">
        <f t="shared" si="3"/>
        <v>116</v>
      </c>
      <c r="O32" s="7">
        <f t="shared" si="4"/>
        <v>29</v>
      </c>
      <c r="P32" s="16">
        <f t="shared" si="5"/>
        <v>0</v>
      </c>
    </row>
    <row r="33" spans="1:16" ht="12" x14ac:dyDescent="0.2">
      <c r="A33" s="15" t="s">
        <v>6</v>
      </c>
      <c r="B33" s="2">
        <v>7</v>
      </c>
      <c r="C33" s="2">
        <v>7</v>
      </c>
      <c r="D33" s="2">
        <f t="shared" si="0"/>
        <v>14</v>
      </c>
      <c r="E33" s="2">
        <v>16</v>
      </c>
      <c r="F33" s="2">
        <v>20</v>
      </c>
      <c r="G33" s="2">
        <f t="shared" si="1"/>
        <v>36</v>
      </c>
      <c r="H33" s="2"/>
      <c r="I33" s="2"/>
      <c r="J33" s="2">
        <f t="shared" si="2"/>
        <v>0</v>
      </c>
      <c r="K33" s="2">
        <f t="shared" si="9"/>
        <v>23</v>
      </c>
      <c r="L33" s="2">
        <f t="shared" si="9"/>
        <v>27</v>
      </c>
      <c r="M33" s="2">
        <f t="shared" si="8"/>
        <v>50</v>
      </c>
      <c r="N33" s="16">
        <f t="shared" si="3"/>
        <v>200</v>
      </c>
      <c r="O33" s="7">
        <f t="shared" si="4"/>
        <v>50</v>
      </c>
      <c r="P33" s="16">
        <f t="shared" si="5"/>
        <v>0</v>
      </c>
    </row>
    <row r="34" spans="1:16" ht="12" x14ac:dyDescent="0.2">
      <c r="A34" s="15" t="s">
        <v>22</v>
      </c>
      <c r="B34" s="2">
        <v>3</v>
      </c>
      <c r="C34" s="2">
        <v>3</v>
      </c>
      <c r="D34" s="2">
        <f t="shared" si="0"/>
        <v>6</v>
      </c>
      <c r="E34" s="2">
        <v>11</v>
      </c>
      <c r="F34" s="2">
        <v>6</v>
      </c>
      <c r="G34" s="2">
        <f t="shared" si="1"/>
        <v>17</v>
      </c>
      <c r="H34" s="2"/>
      <c r="I34" s="2"/>
      <c r="J34" s="2">
        <f t="shared" si="2"/>
        <v>0</v>
      </c>
      <c r="K34" s="2">
        <f t="shared" si="9"/>
        <v>14</v>
      </c>
      <c r="L34" s="2">
        <f t="shared" si="9"/>
        <v>9</v>
      </c>
      <c r="M34" s="2">
        <f t="shared" si="8"/>
        <v>23</v>
      </c>
      <c r="N34" s="16">
        <f t="shared" si="3"/>
        <v>92</v>
      </c>
      <c r="O34" s="7">
        <f t="shared" si="4"/>
        <v>23</v>
      </c>
      <c r="P34" s="16">
        <f t="shared" si="5"/>
        <v>0</v>
      </c>
    </row>
    <row r="35" spans="1:16" ht="12" x14ac:dyDescent="0.2">
      <c r="A35" s="15" t="s">
        <v>42</v>
      </c>
      <c r="B35" s="2">
        <v>4</v>
      </c>
      <c r="C35" s="2">
        <v>2</v>
      </c>
      <c r="D35" s="2">
        <f t="shared" si="0"/>
        <v>6</v>
      </c>
      <c r="E35" s="2">
        <v>2</v>
      </c>
      <c r="F35" s="2">
        <v>5</v>
      </c>
      <c r="G35" s="2">
        <f t="shared" si="1"/>
        <v>7</v>
      </c>
      <c r="H35" s="2"/>
      <c r="I35" s="2"/>
      <c r="J35" s="2">
        <f t="shared" si="2"/>
        <v>0</v>
      </c>
      <c r="K35" s="2">
        <f t="shared" si="9"/>
        <v>6</v>
      </c>
      <c r="L35" s="2">
        <f t="shared" si="9"/>
        <v>7</v>
      </c>
      <c r="M35" s="2">
        <f t="shared" si="8"/>
        <v>13</v>
      </c>
      <c r="N35" s="16">
        <f t="shared" si="3"/>
        <v>52</v>
      </c>
      <c r="O35" s="7">
        <f t="shared" si="4"/>
        <v>13</v>
      </c>
      <c r="P35" s="16">
        <f t="shared" si="5"/>
        <v>0</v>
      </c>
    </row>
    <row r="36" spans="1:16" ht="12" x14ac:dyDescent="0.2">
      <c r="A36" s="15" t="s">
        <v>23</v>
      </c>
      <c r="B36" s="2">
        <v>2</v>
      </c>
      <c r="C36" s="2">
        <v>7</v>
      </c>
      <c r="D36" s="2">
        <f t="shared" si="0"/>
        <v>9</v>
      </c>
      <c r="E36" s="2">
        <v>9</v>
      </c>
      <c r="F36" s="2">
        <v>9</v>
      </c>
      <c r="G36" s="2">
        <f t="shared" si="1"/>
        <v>18</v>
      </c>
      <c r="H36" s="2"/>
      <c r="I36" s="2"/>
      <c r="J36" s="2">
        <f t="shared" si="2"/>
        <v>0</v>
      </c>
      <c r="K36" s="2">
        <f>+B36+E36+H36</f>
        <v>11</v>
      </c>
      <c r="L36" s="2">
        <f t="shared" si="9"/>
        <v>16</v>
      </c>
      <c r="M36" s="2">
        <f t="shared" si="8"/>
        <v>27</v>
      </c>
      <c r="N36" s="16">
        <f t="shared" si="3"/>
        <v>108</v>
      </c>
      <c r="O36" s="7">
        <f t="shared" si="4"/>
        <v>27</v>
      </c>
      <c r="P36" s="16">
        <f t="shared" si="5"/>
        <v>0</v>
      </c>
    </row>
    <row r="37" spans="1:16" ht="12" x14ac:dyDescent="0.2">
      <c r="A37" s="15" t="s">
        <v>43</v>
      </c>
      <c r="B37" s="2">
        <v>8</v>
      </c>
      <c r="C37" s="2">
        <v>5</v>
      </c>
      <c r="D37" s="2">
        <f t="shared" si="0"/>
        <v>13</v>
      </c>
      <c r="E37" s="2">
        <v>13</v>
      </c>
      <c r="F37" s="2">
        <v>11</v>
      </c>
      <c r="G37" s="2">
        <f t="shared" si="1"/>
        <v>24</v>
      </c>
      <c r="H37" s="2"/>
      <c r="I37" s="2"/>
      <c r="J37" s="2">
        <f t="shared" si="2"/>
        <v>0</v>
      </c>
      <c r="K37" s="2">
        <f t="shared" si="9"/>
        <v>21</v>
      </c>
      <c r="L37" s="2">
        <f t="shared" si="9"/>
        <v>16</v>
      </c>
      <c r="M37" s="2">
        <f>+L37+K37</f>
        <v>37</v>
      </c>
      <c r="N37" s="16">
        <f t="shared" si="3"/>
        <v>148</v>
      </c>
      <c r="O37" s="7">
        <f t="shared" si="4"/>
        <v>37</v>
      </c>
      <c r="P37" s="16">
        <f t="shared" si="5"/>
        <v>0</v>
      </c>
    </row>
    <row r="38" spans="1:16" ht="12" x14ac:dyDescent="0.2">
      <c r="A38" s="43" t="s">
        <v>24</v>
      </c>
      <c r="B38" s="1">
        <f>SUM(B39:B41)</f>
        <v>3</v>
      </c>
      <c r="C38" s="1">
        <f>SUM(C39:C41)</f>
        <v>3</v>
      </c>
      <c r="D38" s="1">
        <f>+B38+C38</f>
        <v>6</v>
      </c>
      <c r="E38" s="1">
        <f>SUM(E39:E41)</f>
        <v>55</v>
      </c>
      <c r="F38" s="1">
        <f>SUM(F39:F41)</f>
        <v>51</v>
      </c>
      <c r="G38" s="1">
        <f>+E38+F38</f>
        <v>106</v>
      </c>
      <c r="H38" s="1">
        <f>SUM(H39:H41)</f>
        <v>0</v>
      </c>
      <c r="I38" s="1">
        <f>SUM(I39:I41)</f>
        <v>0</v>
      </c>
      <c r="J38" s="1">
        <f>+H38+I38</f>
        <v>0</v>
      </c>
      <c r="K38" s="1">
        <f>SUM(K39:K41)</f>
        <v>58</v>
      </c>
      <c r="L38" s="1">
        <f>SUM(L39:L41)</f>
        <v>54</v>
      </c>
      <c r="M38" s="1">
        <f>SUM(M39:M41)</f>
        <v>112</v>
      </c>
      <c r="N38" s="16">
        <f t="shared" si="3"/>
        <v>448</v>
      </c>
      <c r="O38" s="7">
        <f t="shared" si="4"/>
        <v>112</v>
      </c>
      <c r="P38" s="16">
        <f t="shared" si="5"/>
        <v>0</v>
      </c>
    </row>
    <row r="39" spans="1:16" ht="12" x14ac:dyDescent="0.2">
      <c r="A39" s="55" t="s">
        <v>44</v>
      </c>
      <c r="B39" s="3">
        <v>1</v>
      </c>
      <c r="C39" s="3">
        <v>1</v>
      </c>
      <c r="D39" s="3">
        <f>+B39+C39</f>
        <v>2</v>
      </c>
      <c r="E39" s="3">
        <v>40</v>
      </c>
      <c r="F39" s="3">
        <v>38</v>
      </c>
      <c r="G39" s="3">
        <f>+E39+F39</f>
        <v>78</v>
      </c>
      <c r="H39" s="3"/>
      <c r="I39" s="3"/>
      <c r="J39" s="3">
        <f>+H39+I39</f>
        <v>0</v>
      </c>
      <c r="K39" s="3">
        <f t="shared" ref="K39:L41" si="10">+B39+E39+H39</f>
        <v>41</v>
      </c>
      <c r="L39" s="3">
        <f t="shared" si="10"/>
        <v>39</v>
      </c>
      <c r="M39" s="3">
        <f>+L39+K39</f>
        <v>80</v>
      </c>
      <c r="N39" s="16">
        <f t="shared" si="3"/>
        <v>320</v>
      </c>
      <c r="O39" s="7">
        <f t="shared" si="4"/>
        <v>80</v>
      </c>
      <c r="P39" s="16">
        <f t="shared" si="5"/>
        <v>0</v>
      </c>
    </row>
    <row r="40" spans="1:16" ht="12" x14ac:dyDescent="0.2">
      <c r="A40" s="55" t="s">
        <v>5</v>
      </c>
      <c r="B40" s="3">
        <v>2</v>
      </c>
      <c r="C40" s="3">
        <v>2</v>
      </c>
      <c r="D40" s="3">
        <f>+B40+C40</f>
        <v>4</v>
      </c>
      <c r="E40" s="3">
        <v>3</v>
      </c>
      <c r="F40" s="3">
        <v>7</v>
      </c>
      <c r="G40" s="3">
        <f>+E40+F40</f>
        <v>10</v>
      </c>
      <c r="H40" s="3"/>
      <c r="I40" s="3"/>
      <c r="J40" s="3"/>
      <c r="K40" s="3">
        <f t="shared" si="10"/>
        <v>5</v>
      </c>
      <c r="L40" s="3">
        <f t="shared" si="10"/>
        <v>9</v>
      </c>
      <c r="M40" s="3">
        <f>+L40+K40</f>
        <v>14</v>
      </c>
      <c r="N40" s="16">
        <f t="shared" si="3"/>
        <v>56</v>
      </c>
      <c r="O40" s="7">
        <f t="shared" si="4"/>
        <v>14</v>
      </c>
      <c r="P40" s="16">
        <f t="shared" si="5"/>
        <v>0</v>
      </c>
    </row>
    <row r="41" spans="1:16" ht="12" x14ac:dyDescent="0.2">
      <c r="A41" s="15" t="s">
        <v>25</v>
      </c>
      <c r="B41" s="2"/>
      <c r="C41" s="2"/>
      <c r="D41" s="2">
        <f>+B41+C41</f>
        <v>0</v>
      </c>
      <c r="E41" s="2">
        <v>12</v>
      </c>
      <c r="F41" s="2">
        <v>6</v>
      </c>
      <c r="G41" s="2">
        <f>+E41+F41</f>
        <v>18</v>
      </c>
      <c r="H41" s="2"/>
      <c r="I41" s="2"/>
      <c r="J41" s="2"/>
      <c r="K41" s="2">
        <f t="shared" si="10"/>
        <v>12</v>
      </c>
      <c r="L41" s="2">
        <f t="shared" si="10"/>
        <v>6</v>
      </c>
      <c r="M41" s="2">
        <f>+L41+K41</f>
        <v>18</v>
      </c>
      <c r="N41" s="16">
        <f t="shared" si="3"/>
        <v>72</v>
      </c>
      <c r="O41" s="7">
        <f t="shared" si="4"/>
        <v>18</v>
      </c>
      <c r="P41" s="16">
        <f t="shared" si="5"/>
        <v>0</v>
      </c>
    </row>
    <row r="42" spans="1:16" ht="12" x14ac:dyDescent="0.2">
      <c r="A42" s="47" t="s">
        <v>0</v>
      </c>
      <c r="B42" s="48">
        <f>+B27+B6+B38</f>
        <v>111</v>
      </c>
      <c r="C42" s="48">
        <f>+C27+C6+C38</f>
        <v>139</v>
      </c>
      <c r="D42" s="48">
        <f>+B42+C42</f>
        <v>250</v>
      </c>
      <c r="E42" s="48">
        <f>+E27+E6+E38</f>
        <v>320</v>
      </c>
      <c r="F42" s="48">
        <f>+F27+F6+F38</f>
        <v>391</v>
      </c>
      <c r="G42" s="48">
        <f>+E42+F42</f>
        <v>711</v>
      </c>
      <c r="H42" s="48">
        <f>+H27+H6+H38</f>
        <v>3</v>
      </c>
      <c r="I42" s="48">
        <f>+I27+I6+I38</f>
        <v>4</v>
      </c>
      <c r="J42" s="48">
        <f>+H42+I42</f>
        <v>7</v>
      </c>
      <c r="K42" s="48">
        <f>+K27+K6+K38</f>
        <v>434</v>
      </c>
      <c r="L42" s="48">
        <f>+L27+L6+L38</f>
        <v>534</v>
      </c>
      <c r="M42" s="48">
        <f>+M27+M6+M38</f>
        <v>968</v>
      </c>
      <c r="N42" s="16">
        <f t="shared" si="3"/>
        <v>3872</v>
      </c>
      <c r="O42" s="7">
        <f t="shared" si="4"/>
        <v>968</v>
      </c>
      <c r="P42" s="16">
        <f t="shared" si="5"/>
        <v>0</v>
      </c>
    </row>
    <row r="43" spans="1:16" ht="15" customHeight="1" x14ac:dyDescent="0.2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6" ht="36.75" customHeight="1" x14ac:dyDescent="0.2">
      <c r="A44" s="98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6" ht="12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6" ht="12.75" customHeight="1" x14ac:dyDescent="0.2">
      <c r="A46" s="4" t="s">
        <v>26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6" ht="12.7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6" ht="12.75" customHeight="1" x14ac:dyDescent="0.2">
      <c r="A48" s="10"/>
      <c r="B48" s="13">
        <f>SUM(B4:B42)</f>
        <v>333</v>
      </c>
      <c r="C48" s="13">
        <f t="shared" ref="C48:M48" si="11">SUM(C4:C42)</f>
        <v>417</v>
      </c>
      <c r="D48" s="13">
        <f t="shared" si="11"/>
        <v>750</v>
      </c>
      <c r="E48" s="13">
        <f t="shared" si="11"/>
        <v>960</v>
      </c>
      <c r="F48" s="13">
        <f t="shared" si="11"/>
        <v>1173</v>
      </c>
      <c r="G48" s="13">
        <f t="shared" si="11"/>
        <v>2133</v>
      </c>
      <c r="H48" s="13">
        <f t="shared" si="11"/>
        <v>9</v>
      </c>
      <c r="I48" s="13">
        <f t="shared" si="11"/>
        <v>12</v>
      </c>
      <c r="J48" s="13">
        <f t="shared" si="11"/>
        <v>21</v>
      </c>
      <c r="K48" s="13">
        <f t="shared" si="11"/>
        <v>1302</v>
      </c>
      <c r="L48" s="13">
        <f t="shared" si="11"/>
        <v>1602</v>
      </c>
      <c r="M48" s="13">
        <f t="shared" si="11"/>
        <v>2904</v>
      </c>
    </row>
    <row r="49" spans="1:13" ht="12.75" customHeight="1" x14ac:dyDescent="0.2">
      <c r="A49" s="10"/>
      <c r="B49" s="58">
        <f>+B48/3</f>
        <v>111</v>
      </c>
      <c r="C49" s="58">
        <f t="shared" ref="C49:M49" si="12">+C48/3</f>
        <v>139</v>
      </c>
      <c r="D49" s="58">
        <f t="shared" si="12"/>
        <v>250</v>
      </c>
      <c r="E49" s="58">
        <f t="shared" si="12"/>
        <v>320</v>
      </c>
      <c r="F49" s="58">
        <f t="shared" si="12"/>
        <v>391</v>
      </c>
      <c r="G49" s="58">
        <f t="shared" si="12"/>
        <v>711</v>
      </c>
      <c r="H49" s="58">
        <f t="shared" si="12"/>
        <v>3</v>
      </c>
      <c r="I49" s="58">
        <f t="shared" si="12"/>
        <v>4</v>
      </c>
      <c r="J49" s="58">
        <f t="shared" si="12"/>
        <v>7</v>
      </c>
      <c r="K49" s="58">
        <f t="shared" si="12"/>
        <v>434</v>
      </c>
      <c r="L49" s="58">
        <f t="shared" si="12"/>
        <v>534</v>
      </c>
      <c r="M49" s="58">
        <f t="shared" si="12"/>
        <v>968</v>
      </c>
    </row>
    <row r="50" spans="1:13" ht="12.75" customHeight="1" x14ac:dyDescent="0.2">
      <c r="A50" s="10"/>
      <c r="B50" s="58">
        <f>+B49-B42</f>
        <v>0</v>
      </c>
      <c r="C50" s="58">
        <f t="shared" ref="C50:M50" si="13">+C49-C42</f>
        <v>0</v>
      </c>
      <c r="D50" s="58">
        <f t="shared" si="13"/>
        <v>0</v>
      </c>
      <c r="E50" s="58">
        <f t="shared" si="13"/>
        <v>0</v>
      </c>
      <c r="F50" s="58">
        <f t="shared" si="13"/>
        <v>0</v>
      </c>
      <c r="G50" s="58">
        <f t="shared" si="13"/>
        <v>0</v>
      </c>
      <c r="H50" s="58">
        <f t="shared" si="13"/>
        <v>0</v>
      </c>
      <c r="I50" s="58">
        <f t="shared" si="13"/>
        <v>0</v>
      </c>
      <c r="J50" s="58">
        <f t="shared" si="13"/>
        <v>0</v>
      </c>
      <c r="K50" s="58">
        <f t="shared" si="13"/>
        <v>0</v>
      </c>
      <c r="L50" s="58">
        <f t="shared" si="13"/>
        <v>0</v>
      </c>
      <c r="M50" s="58">
        <f t="shared" si="13"/>
        <v>0</v>
      </c>
    </row>
    <row r="51" spans="1:13" ht="12.75" customHeight="1" x14ac:dyDescent="0.2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3" ht="12.75" customHeight="1" x14ac:dyDescent="0.2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3" ht="12.75" customHeight="1" x14ac:dyDescent="0.2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3" ht="12.75" customHeight="1" x14ac:dyDescent="0.2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3" ht="12.75" customHeight="1" x14ac:dyDescent="0.2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3" ht="12.75" customHeight="1" x14ac:dyDescent="0.2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3" ht="12.75" customHeight="1" x14ac:dyDescent="0.2">
      <c r="A57" s="10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3" ht="12.75" customHeight="1" x14ac:dyDescent="0.2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3" ht="12.75" customHeight="1" x14ac:dyDescent="0.2">
      <c r="A59" s="10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3" ht="12.75" customHeight="1" x14ac:dyDescent="0.2">
      <c r="A60" s="10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3" ht="12.75" customHeight="1" x14ac:dyDescent="0.2">
      <c r="A61" s="10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3" ht="12.75" customHeight="1" x14ac:dyDescent="0.2">
      <c r="A62" s="10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3" ht="12.75" customHeight="1" x14ac:dyDescent="0.2">
      <c r="A63" s="10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3" ht="12.75" customHeight="1" x14ac:dyDescent="0.2">
      <c r="A64" s="10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 customHeight="1" x14ac:dyDescent="0.2">
      <c r="A65" s="10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 x14ac:dyDescent="0.2">
      <c r="A66" s="10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 x14ac:dyDescent="0.2">
      <c r="A67" s="10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 x14ac:dyDescent="0.2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 x14ac:dyDescent="0.2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 x14ac:dyDescent="0.2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 customHeight="1" x14ac:dyDescent="0.2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 customHeight="1" x14ac:dyDescent="0.2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 customHeight="1" x14ac:dyDescent="0.2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 customHeight="1" x14ac:dyDescent="0.2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 customHeight="1" x14ac:dyDescent="0.2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 customHeight="1" x14ac:dyDescent="0.2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 customHeight="1" x14ac:dyDescent="0.2">
      <c r="A77" s="10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 customHeight="1" x14ac:dyDescent="0.2">
      <c r="A78" s="10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 customHeight="1" x14ac:dyDescent="0.2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 customHeight="1" x14ac:dyDescent="0.2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 customHeight="1" x14ac:dyDescent="0.2">
      <c r="A81" s="10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 customHeight="1" x14ac:dyDescent="0.2">
      <c r="A82" s="10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 customHeight="1" x14ac:dyDescent="0.2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2.75" customHeight="1" x14ac:dyDescent="0.2">
      <c r="A84" s="10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2.75" customHeight="1" x14ac:dyDescent="0.2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 customHeight="1" x14ac:dyDescent="0.2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 customHeight="1" x14ac:dyDescent="0.2">
      <c r="A87" s="10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 customHeight="1" x14ac:dyDescent="0.2">
      <c r="A88" s="10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 customHeight="1" x14ac:dyDescent="0.2">
      <c r="A89" s="10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2.75" customHeight="1" x14ac:dyDescent="0.2">
      <c r="A90" s="10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 customHeight="1" x14ac:dyDescent="0.2">
      <c r="A91" s="10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2.75" customHeight="1" x14ac:dyDescent="0.2">
      <c r="A92" s="10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2.75" customHeight="1" x14ac:dyDescent="0.2">
      <c r="A93" s="10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2.75" customHeight="1" x14ac:dyDescent="0.2">
      <c r="A94" s="10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2.75" customHeight="1" x14ac:dyDescent="0.2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2.75" customHeight="1" x14ac:dyDescent="0.2">
      <c r="A96" s="10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 customHeight="1" x14ac:dyDescent="0.2">
      <c r="A97" s="10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 customHeight="1" x14ac:dyDescent="0.2">
      <c r="A98" s="10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2.75" customHeight="1" x14ac:dyDescent="0.2">
      <c r="A99" s="10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2.75" customHeight="1" x14ac:dyDescent="0.2">
      <c r="A100" s="10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2.75" customHeight="1" x14ac:dyDescent="0.2">
      <c r="A101" s="10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2.75" customHeight="1" x14ac:dyDescent="0.2">
      <c r="A102" s="10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2.75" customHeight="1" x14ac:dyDescent="0.2">
      <c r="A103" s="10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2.75" customHeight="1" x14ac:dyDescent="0.2">
      <c r="A104" s="10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2.75" customHeight="1" x14ac:dyDescent="0.2">
      <c r="A105" s="10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2.75" customHeight="1" x14ac:dyDescent="0.2">
      <c r="A106" s="10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2.75" customHeight="1" x14ac:dyDescent="0.2">
      <c r="A107" s="10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2.75" customHeight="1" x14ac:dyDescent="0.2">
      <c r="A108" s="10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2.75" customHeight="1" x14ac:dyDescent="0.2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2.75" customHeight="1" x14ac:dyDescent="0.2">
      <c r="A110" s="10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2.75" customHeight="1" x14ac:dyDescent="0.2">
      <c r="A111" s="10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 customHeight="1" x14ac:dyDescent="0.2">
      <c r="A112" s="10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2.75" customHeight="1" x14ac:dyDescent="0.2">
      <c r="A113" s="10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2.75" customHeight="1" x14ac:dyDescent="0.2">
      <c r="A114" s="10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2.75" customHeight="1" x14ac:dyDescent="0.2">
      <c r="A115" s="10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2.75" customHeight="1" x14ac:dyDescent="0.2">
      <c r="A116" s="10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 customHeight="1" x14ac:dyDescent="0.2">
      <c r="A117" s="10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 customHeight="1" x14ac:dyDescent="0.2">
      <c r="A118" s="10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2.75" customHeight="1" x14ac:dyDescent="0.2">
      <c r="A119" s="10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2.75" customHeight="1" x14ac:dyDescent="0.2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2.75" customHeight="1" x14ac:dyDescent="0.2">
      <c r="A121" s="10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2.75" customHeight="1" x14ac:dyDescent="0.2">
      <c r="A122" s="10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2.75" customHeight="1" x14ac:dyDescent="0.2">
      <c r="A123" s="10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2.75" customHeight="1" x14ac:dyDescent="0.2">
      <c r="A124" s="10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2.75" customHeight="1" x14ac:dyDescent="0.2">
      <c r="A125" s="10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2.75" customHeight="1" x14ac:dyDescent="0.2">
      <c r="A126" s="10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2.75" customHeight="1" x14ac:dyDescent="0.2">
      <c r="A127" s="10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2.75" customHeight="1" x14ac:dyDescent="0.2">
      <c r="A128" s="10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2.75" customHeight="1" x14ac:dyDescent="0.2">
      <c r="A129" s="10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2.75" customHeight="1" x14ac:dyDescent="0.2">
      <c r="A130" s="10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2.75" customHeight="1" x14ac:dyDescent="0.2">
      <c r="A131" s="10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2.75" customHeight="1" x14ac:dyDescent="0.2">
      <c r="A132" s="10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2.75" customHeight="1" x14ac:dyDescent="0.2">
      <c r="A133" s="10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2.75" customHeight="1" x14ac:dyDescent="0.2">
      <c r="A134" s="10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2.75" customHeight="1" x14ac:dyDescent="0.2">
      <c r="A135" s="10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2.75" customHeight="1" x14ac:dyDescent="0.2">
      <c r="A136" s="10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2.75" customHeight="1" x14ac:dyDescent="0.2">
      <c r="A137" s="10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2.75" customHeight="1" x14ac:dyDescent="0.2">
      <c r="A138" s="10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2.75" customHeight="1" x14ac:dyDescent="0.2">
      <c r="A139" s="10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2.75" customHeight="1" x14ac:dyDescent="0.2">
      <c r="A140" s="10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2.75" customHeight="1" x14ac:dyDescent="0.2">
      <c r="A141" s="10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 customHeight="1" x14ac:dyDescent="0.2">
      <c r="A142" s="10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 customHeight="1" x14ac:dyDescent="0.2">
      <c r="A143" s="10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 customHeight="1" x14ac:dyDescent="0.2">
      <c r="A144" s="10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 customHeight="1" x14ac:dyDescent="0.2">
      <c r="A145" s="10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 customHeight="1" x14ac:dyDescent="0.2">
      <c r="A146" s="10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 customHeight="1" x14ac:dyDescent="0.2">
      <c r="A147" s="10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2.75" customHeight="1" x14ac:dyDescent="0.2">
      <c r="A148" s="10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2.75" customHeight="1" x14ac:dyDescent="0.2">
      <c r="A149" s="10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2.75" customHeight="1" x14ac:dyDescent="0.2">
      <c r="A150" s="10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2.75" customHeight="1" x14ac:dyDescent="0.2">
      <c r="A151" s="10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2.75" customHeight="1" x14ac:dyDescent="0.2">
      <c r="A152" s="10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 customHeight="1" x14ac:dyDescent="0.2">
      <c r="A153" s="10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 customHeight="1" x14ac:dyDescent="0.2">
      <c r="A154" s="10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 customHeight="1" x14ac:dyDescent="0.2">
      <c r="A155" s="10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 customHeight="1" x14ac:dyDescent="0.2">
      <c r="A156" s="10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2.75" customHeight="1" x14ac:dyDescent="0.2">
      <c r="A157" s="10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2.75" customHeight="1" x14ac:dyDescent="0.2">
      <c r="A158" s="10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2.75" customHeight="1" x14ac:dyDescent="0.2">
      <c r="A159" s="10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2.75" customHeight="1" x14ac:dyDescent="0.2">
      <c r="A160" s="10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2.75" customHeight="1" x14ac:dyDescent="0.2">
      <c r="A161" s="10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2.75" customHeight="1" x14ac:dyDescent="0.2">
      <c r="A162" s="10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2.75" customHeight="1" x14ac:dyDescent="0.2">
      <c r="A163" s="10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2.75" customHeight="1" x14ac:dyDescent="0.2">
      <c r="A164" s="10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2.75" customHeight="1" x14ac:dyDescent="0.2">
      <c r="A165" s="10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2.75" customHeight="1" x14ac:dyDescent="0.2">
      <c r="A166" s="10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2.75" customHeight="1" x14ac:dyDescent="0.2">
      <c r="A167" s="10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2.75" customHeight="1" x14ac:dyDescent="0.2">
      <c r="A168" s="10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 customHeight="1" x14ac:dyDescent="0.2">
      <c r="A169" s="10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 customHeight="1" x14ac:dyDescent="0.2">
      <c r="A170" s="10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 customHeight="1" x14ac:dyDescent="0.2">
      <c r="A171" s="10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 customHeight="1" x14ac:dyDescent="0.2">
      <c r="A172" s="10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 customHeight="1" x14ac:dyDescent="0.2">
      <c r="A173" s="10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 customHeight="1" x14ac:dyDescent="0.2">
      <c r="A174" s="10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2.75" customHeight="1" x14ac:dyDescent="0.2">
      <c r="A175" s="10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2.75" customHeight="1" x14ac:dyDescent="0.2">
      <c r="A176" s="10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2.75" customHeight="1" x14ac:dyDescent="0.2">
      <c r="A177" s="10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2.75" customHeight="1" x14ac:dyDescent="0.2">
      <c r="A178" s="10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2.75" customHeight="1" x14ac:dyDescent="0.2">
      <c r="A179" s="10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2.75" customHeight="1" x14ac:dyDescent="0.2">
      <c r="A180" s="10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2.75" customHeight="1" x14ac:dyDescent="0.2">
      <c r="A181" s="10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2.75" customHeight="1" x14ac:dyDescent="0.2">
      <c r="A182" s="10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2.75" customHeight="1" x14ac:dyDescent="0.2">
      <c r="A183" s="10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2.75" customHeight="1" x14ac:dyDescent="0.2">
      <c r="A184" s="10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2.75" customHeight="1" x14ac:dyDescent="0.2">
      <c r="A185" s="10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2.75" customHeight="1" x14ac:dyDescent="0.2">
      <c r="A186" s="10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2.75" customHeight="1" x14ac:dyDescent="0.2">
      <c r="A187" s="10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2.75" customHeight="1" x14ac:dyDescent="0.2">
      <c r="A188" s="10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2.75" customHeight="1" x14ac:dyDescent="0.2">
      <c r="A189" s="10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2.75" customHeight="1" x14ac:dyDescent="0.2">
      <c r="A190" s="10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2.75" customHeight="1" x14ac:dyDescent="0.2">
      <c r="A191" s="10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2.75" customHeight="1" x14ac:dyDescent="0.2">
      <c r="A192" s="10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2.75" customHeight="1" x14ac:dyDescent="0.2">
      <c r="A193" s="10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2.75" customHeight="1" x14ac:dyDescent="0.2">
      <c r="A194" s="10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2.75" customHeight="1" x14ac:dyDescent="0.2">
      <c r="A195" s="10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2.75" customHeight="1" x14ac:dyDescent="0.2">
      <c r="A196" s="10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2.75" customHeight="1" x14ac:dyDescent="0.2">
      <c r="A197" s="10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2.75" customHeight="1" x14ac:dyDescent="0.2">
      <c r="A198" s="10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2.75" customHeight="1" x14ac:dyDescent="0.2">
      <c r="A199" s="10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2.75" customHeight="1" x14ac:dyDescent="0.2">
      <c r="A200" s="10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2.75" customHeight="1" x14ac:dyDescent="0.2">
      <c r="A201" s="10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2.75" customHeight="1" x14ac:dyDescent="0.2">
      <c r="A202" s="10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2.75" customHeight="1" x14ac:dyDescent="0.2">
      <c r="A203" s="10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2.75" customHeight="1" x14ac:dyDescent="0.2">
      <c r="A204" s="10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2.75" customHeight="1" x14ac:dyDescent="0.2">
      <c r="A205" s="10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2.75" customHeight="1" x14ac:dyDescent="0.2">
      <c r="A206" s="10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2.75" customHeight="1" x14ac:dyDescent="0.2">
      <c r="A207" s="10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2.75" customHeight="1" x14ac:dyDescent="0.2">
      <c r="A208" s="10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2.75" customHeight="1" x14ac:dyDescent="0.2">
      <c r="A209" s="10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2.75" customHeight="1" x14ac:dyDescent="0.2">
      <c r="A210" s="10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2.75" customHeight="1" x14ac:dyDescent="0.2">
      <c r="A211" s="10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2.75" customHeight="1" x14ac:dyDescent="0.2">
      <c r="A212" s="10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2.75" customHeight="1" x14ac:dyDescent="0.2">
      <c r="A213" s="10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2.75" customHeight="1" x14ac:dyDescent="0.2">
      <c r="A214" s="10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2.75" customHeight="1" x14ac:dyDescent="0.2">
      <c r="A215" s="10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2.75" customHeight="1" x14ac:dyDescent="0.2">
      <c r="A216" s="10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2.75" customHeight="1" x14ac:dyDescent="0.2">
      <c r="A217" s="10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2.75" customHeight="1" x14ac:dyDescent="0.2">
      <c r="A218" s="10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2.75" customHeight="1" x14ac:dyDescent="0.2">
      <c r="A219" s="10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2.75" customHeight="1" x14ac:dyDescent="0.2">
      <c r="A220" s="10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 customHeight="1" x14ac:dyDescent="0.2">
      <c r="A221" s="10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2.75" customHeight="1" x14ac:dyDescent="0.2">
      <c r="A222" s="10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2.75" customHeight="1" x14ac:dyDescent="0.2">
      <c r="A223" s="10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2.75" customHeight="1" x14ac:dyDescent="0.2">
      <c r="A224" s="10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2.75" customHeight="1" x14ac:dyDescent="0.2">
      <c r="A225" s="10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2.75" customHeight="1" x14ac:dyDescent="0.2">
      <c r="A226" s="10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2.75" customHeight="1" x14ac:dyDescent="0.2">
      <c r="A227" s="10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2.75" customHeight="1" x14ac:dyDescent="0.2">
      <c r="A228" s="10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2.75" customHeight="1" x14ac:dyDescent="0.2">
      <c r="A229" s="10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2.75" customHeight="1" x14ac:dyDescent="0.2">
      <c r="A230" s="10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2.75" customHeight="1" x14ac:dyDescent="0.2">
      <c r="A231" s="10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2.75" customHeight="1" x14ac:dyDescent="0.2">
      <c r="A232" s="10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2.75" customHeight="1" x14ac:dyDescent="0.2">
      <c r="A233" s="10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2.75" customHeight="1" x14ac:dyDescent="0.2">
      <c r="A234" s="10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2.75" customHeight="1" x14ac:dyDescent="0.2">
      <c r="A235" s="10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2.75" customHeight="1" x14ac:dyDescent="0.2">
      <c r="A236" s="10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2.75" customHeight="1" x14ac:dyDescent="0.2">
      <c r="A237" s="10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2.75" customHeight="1" x14ac:dyDescent="0.2">
      <c r="A238" s="10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2.75" customHeight="1" x14ac:dyDescent="0.2">
      <c r="A239" s="10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2.75" customHeight="1" x14ac:dyDescent="0.2">
      <c r="A240" s="10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2.75" customHeight="1" x14ac:dyDescent="0.2">
      <c r="A241" s="10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2.75" customHeight="1" x14ac:dyDescent="0.2">
      <c r="A242" s="10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2.75" customHeight="1" x14ac:dyDescent="0.2">
      <c r="A243" s="10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2.75" customHeight="1" x14ac:dyDescent="0.2">
      <c r="A244" s="10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2.75" customHeight="1" x14ac:dyDescent="0.2">
      <c r="A245" s="10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2.75" customHeight="1" x14ac:dyDescent="0.2">
      <c r="A246" s="10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2.75" customHeight="1" x14ac:dyDescent="0.2">
      <c r="A247" s="10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2.75" customHeight="1" x14ac:dyDescent="0.2">
      <c r="A248" s="10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2.75" customHeight="1" x14ac:dyDescent="0.2">
      <c r="A249" s="10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2.75" customHeight="1" x14ac:dyDescent="0.2">
      <c r="A250" s="10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2.75" customHeight="1" x14ac:dyDescent="0.2">
      <c r="A251" s="10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2.75" customHeight="1" x14ac:dyDescent="0.2">
      <c r="A252" s="10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2.75" customHeight="1" x14ac:dyDescent="0.2">
      <c r="A253" s="10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2.75" customHeight="1" x14ac:dyDescent="0.2">
      <c r="A254" s="10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2.75" customHeight="1" x14ac:dyDescent="0.2">
      <c r="A255" s="10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2.75" customHeight="1" x14ac:dyDescent="0.2">
      <c r="A256" s="10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2.75" customHeight="1" x14ac:dyDescent="0.2">
      <c r="A257" s="10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2.75" customHeight="1" x14ac:dyDescent="0.2">
      <c r="A258" s="10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2.75" customHeight="1" x14ac:dyDescent="0.2">
      <c r="A259" s="10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2.75" customHeight="1" x14ac:dyDescent="0.2">
      <c r="A260" s="10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2.75" customHeight="1" x14ac:dyDescent="0.2">
      <c r="A261" s="10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2.75" customHeight="1" x14ac:dyDescent="0.2">
      <c r="A262" s="10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2.75" customHeight="1" x14ac:dyDescent="0.2">
      <c r="A263" s="10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2.75" customHeight="1" x14ac:dyDescent="0.2">
      <c r="A264" s="10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2.75" customHeight="1" x14ac:dyDescent="0.2">
      <c r="A265" s="10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2.75" customHeight="1" x14ac:dyDescent="0.2">
      <c r="A266" s="10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2.75" customHeight="1" x14ac:dyDescent="0.2">
      <c r="A267" s="10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2.75" customHeight="1" x14ac:dyDescent="0.2">
      <c r="A268" s="10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ht="12.75" customHeight="1" x14ac:dyDescent="0.2">
      <c r="A269" s="10"/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2.75" customHeight="1" x14ac:dyDescent="0.2">
      <c r="A270" s="10"/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ht="12.75" customHeight="1" x14ac:dyDescent="0.2">
      <c r="A271" s="10"/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2.75" customHeight="1" x14ac:dyDescent="0.2">
      <c r="A272" s="10"/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2.75" customHeight="1" x14ac:dyDescent="0.2">
      <c r="A273" s="10"/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ht="12.75" customHeight="1" x14ac:dyDescent="0.2">
      <c r="A274" s="10"/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ht="12.75" customHeight="1" x14ac:dyDescent="0.2">
      <c r="A275" s="10"/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2.75" customHeight="1" x14ac:dyDescent="0.2">
      <c r="A276" s="10"/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ht="12.75" customHeight="1" x14ac:dyDescent="0.2">
      <c r="A277" s="10"/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ht="12.75" customHeight="1" x14ac:dyDescent="0.2">
      <c r="A278" s="10"/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2.75" customHeight="1" x14ac:dyDescent="0.2">
      <c r="A279" s="10"/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ht="12.75" customHeight="1" x14ac:dyDescent="0.2">
      <c r="A280" s="10"/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ht="12.75" customHeight="1" x14ac:dyDescent="0.2">
      <c r="A281" s="10"/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ht="12.75" customHeight="1" x14ac:dyDescent="0.2">
      <c r="A282" s="10"/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ht="12.75" customHeight="1" x14ac:dyDescent="0.2">
      <c r="A283" s="10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ht="12.75" customHeight="1" x14ac:dyDescent="0.2">
      <c r="A284" s="10"/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ht="12.75" customHeight="1" x14ac:dyDescent="0.2">
      <c r="A285" s="10"/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ht="12.75" customHeight="1" x14ac:dyDescent="0.2">
      <c r="A286" s="10"/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ht="12.75" customHeight="1" x14ac:dyDescent="0.2">
      <c r="A287" s="10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ht="12.75" customHeight="1" x14ac:dyDescent="0.2">
      <c r="A288" s="10"/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ht="12.75" customHeight="1" x14ac:dyDescent="0.2">
      <c r="A289" s="10"/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ht="12.75" customHeight="1" x14ac:dyDescent="0.2">
      <c r="A290" s="10"/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ht="12.75" customHeight="1" x14ac:dyDescent="0.2">
      <c r="A291" s="10"/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ht="12.75" customHeight="1" x14ac:dyDescent="0.2">
      <c r="A292" s="10"/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ht="12.75" customHeight="1" x14ac:dyDescent="0.2">
      <c r="A293" s="10"/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ht="12.75" customHeight="1" x14ac:dyDescent="0.2">
      <c r="A294" s="10"/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ht="12.75" customHeight="1" x14ac:dyDescent="0.2">
      <c r="A295" s="10"/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ht="12.75" customHeight="1" x14ac:dyDescent="0.2">
      <c r="A296" s="10"/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ht="12.75" customHeight="1" x14ac:dyDescent="0.2">
      <c r="A297" s="10"/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ht="12.75" customHeight="1" x14ac:dyDescent="0.2">
      <c r="A298" s="10"/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2.75" customHeight="1" x14ac:dyDescent="0.2">
      <c r="A299" s="10"/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2.75" customHeight="1" x14ac:dyDescent="0.2">
      <c r="A300" s="10"/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2.75" customHeight="1" x14ac:dyDescent="0.2">
      <c r="A301" s="10"/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2.75" customHeight="1" x14ac:dyDescent="0.2">
      <c r="A302" s="10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2.75" customHeight="1" x14ac:dyDescent="0.2">
      <c r="A303" s="10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2.75" customHeight="1" x14ac:dyDescent="0.2">
      <c r="A304" s="10"/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ht="12.75" customHeight="1" x14ac:dyDescent="0.2">
      <c r="A305" s="10"/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ht="12.75" customHeight="1" x14ac:dyDescent="0.2">
      <c r="A306" s="10"/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ht="12.75" customHeight="1" x14ac:dyDescent="0.2">
      <c r="A307" s="10"/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ht="12.75" customHeight="1" x14ac:dyDescent="0.2">
      <c r="A308" s="10"/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ht="12.75" customHeight="1" x14ac:dyDescent="0.2">
      <c r="A309" s="10"/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ht="12.75" customHeight="1" x14ac:dyDescent="0.2">
      <c r="A310" s="10"/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ht="12.75" customHeight="1" x14ac:dyDescent="0.2">
      <c r="A311" s="10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ht="12.75" customHeight="1" x14ac:dyDescent="0.2">
      <c r="A312" s="10"/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2.75" customHeight="1" x14ac:dyDescent="0.2">
      <c r="A313" s="10"/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2.75" customHeight="1" x14ac:dyDescent="0.2">
      <c r="A314" s="10"/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ht="12.75" customHeight="1" x14ac:dyDescent="0.2">
      <c r="A315" s="10"/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2.75" customHeight="1" x14ac:dyDescent="0.2">
      <c r="A316" s="10"/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ht="12.75" customHeight="1" x14ac:dyDescent="0.2">
      <c r="A317" s="10"/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ht="12.75" customHeight="1" x14ac:dyDescent="0.2">
      <c r="A318" s="10"/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2.75" customHeight="1" x14ac:dyDescent="0.2">
      <c r="A319" s="10"/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ht="12.75" customHeight="1" x14ac:dyDescent="0.2">
      <c r="A320" s="10"/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ht="12.75" customHeight="1" x14ac:dyDescent="0.2">
      <c r="A321" s="10"/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ht="12.75" customHeight="1" x14ac:dyDescent="0.2">
      <c r="A322" s="10"/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ht="12.75" customHeight="1" x14ac:dyDescent="0.2">
      <c r="A323" s="10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2.75" customHeight="1" x14ac:dyDescent="0.2">
      <c r="A324" s="10"/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2.75" customHeight="1" x14ac:dyDescent="0.2">
      <c r="A325" s="10"/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2.75" customHeight="1" x14ac:dyDescent="0.2">
      <c r="A326" s="10"/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ht="12.75" customHeight="1" x14ac:dyDescent="0.2">
      <c r="A327" s="10"/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ht="12.75" customHeight="1" x14ac:dyDescent="0.2">
      <c r="A328" s="10"/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ht="12.75" customHeight="1" x14ac:dyDescent="0.2">
      <c r="A329" s="10"/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ht="12.75" customHeight="1" x14ac:dyDescent="0.2">
      <c r="A330" s="10"/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ht="12.75" customHeight="1" x14ac:dyDescent="0.2">
      <c r="A331" s="10"/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ht="12.75" customHeight="1" x14ac:dyDescent="0.2">
      <c r="A332" s="10"/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2.75" customHeight="1" x14ac:dyDescent="0.2">
      <c r="A333" s="10"/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ht="12.75" customHeight="1" x14ac:dyDescent="0.2">
      <c r="A334" s="10"/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ht="12.75" customHeight="1" x14ac:dyDescent="0.2">
      <c r="A335" s="10"/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2.75" customHeight="1" x14ac:dyDescent="0.2">
      <c r="A336" s="10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2.75" customHeight="1" x14ac:dyDescent="0.2">
      <c r="A337" s="10"/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2.75" customHeight="1" x14ac:dyDescent="0.2">
      <c r="A338" s="10"/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ht="12.75" customHeight="1" x14ac:dyDescent="0.2">
      <c r="A339" s="10"/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ht="12.75" customHeight="1" x14ac:dyDescent="0.2">
      <c r="A340" s="10"/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2.75" customHeight="1" x14ac:dyDescent="0.2">
      <c r="A341" s="10"/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ht="12.75" customHeight="1" x14ac:dyDescent="0.2">
      <c r="A342" s="10"/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ht="12.75" customHeight="1" x14ac:dyDescent="0.2">
      <c r="A343" s="10"/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2.75" customHeight="1" x14ac:dyDescent="0.2">
      <c r="A344" s="10"/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2.75" customHeight="1" x14ac:dyDescent="0.2">
      <c r="A345" s="10"/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2.75" customHeight="1" x14ac:dyDescent="0.2">
      <c r="A346" s="10"/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2.75" customHeight="1" x14ac:dyDescent="0.2">
      <c r="A347" s="10"/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ht="12.75" customHeight="1" x14ac:dyDescent="0.2">
      <c r="A348" s="10"/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ht="12.75" customHeight="1" x14ac:dyDescent="0.2">
      <c r="A349" s="10"/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ht="12.75" customHeight="1" x14ac:dyDescent="0.2">
      <c r="A350" s="10"/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ht="12.75" customHeight="1" x14ac:dyDescent="0.2">
      <c r="A351" s="10"/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ht="12.75" customHeight="1" x14ac:dyDescent="0.2">
      <c r="A352" s="10"/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ht="12.75" customHeight="1" x14ac:dyDescent="0.2">
      <c r="A353" s="10"/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ht="12.75" customHeight="1" x14ac:dyDescent="0.2">
      <c r="A354" s="10"/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ht="12.75" customHeight="1" x14ac:dyDescent="0.2">
      <c r="A355" s="10"/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ht="12.75" customHeight="1" x14ac:dyDescent="0.2">
      <c r="A356" s="10"/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ht="12.75" customHeight="1" x14ac:dyDescent="0.2">
      <c r="A357" s="10"/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ht="12.75" customHeight="1" x14ac:dyDescent="0.2">
      <c r="A358" s="10"/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ht="12.75" customHeight="1" x14ac:dyDescent="0.2">
      <c r="A359" s="10"/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2.75" customHeight="1" x14ac:dyDescent="0.2">
      <c r="A360" s="10"/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ht="12.75" customHeight="1" x14ac:dyDescent="0.2">
      <c r="A361" s="10"/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ht="12.75" customHeight="1" x14ac:dyDescent="0.2">
      <c r="A362" s="10"/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ht="12.75" customHeight="1" x14ac:dyDescent="0.2">
      <c r="A363" s="10"/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ht="12.75" customHeight="1" x14ac:dyDescent="0.2">
      <c r="A364" s="10"/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ht="12.75" customHeight="1" x14ac:dyDescent="0.2">
      <c r="A365" s="10"/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ht="12.75" customHeight="1" x14ac:dyDescent="0.2">
      <c r="A366" s="10"/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ht="12.75" customHeight="1" x14ac:dyDescent="0.2">
      <c r="A367" s="10"/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ht="12.75" customHeight="1" x14ac:dyDescent="0.2">
      <c r="A368" s="10"/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ht="12.75" customHeight="1" x14ac:dyDescent="0.2">
      <c r="A369" s="10"/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ht="12.75" customHeight="1" x14ac:dyDescent="0.2">
      <c r="A370" s="10"/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ht="12.75" customHeight="1" x14ac:dyDescent="0.2">
      <c r="A371" s="10"/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ht="12.75" customHeight="1" x14ac:dyDescent="0.2">
      <c r="A372" s="10"/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ht="12.75" customHeight="1" x14ac:dyDescent="0.2">
      <c r="A373" s="10"/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2.75" customHeight="1" x14ac:dyDescent="0.2">
      <c r="A374" s="10"/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ht="12.75" customHeight="1" x14ac:dyDescent="0.2">
      <c r="A375" s="10"/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ht="12.75" customHeight="1" x14ac:dyDescent="0.2">
      <c r="A376" s="10"/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ht="12.75" customHeight="1" x14ac:dyDescent="0.2">
      <c r="A377" s="10"/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ht="12.75" customHeight="1" x14ac:dyDescent="0.2">
      <c r="A378" s="10"/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ht="12.75" customHeight="1" x14ac:dyDescent="0.2">
      <c r="A379" s="10"/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ht="12.75" customHeight="1" x14ac:dyDescent="0.2">
      <c r="A380" s="10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ht="12.75" customHeight="1" x14ac:dyDescent="0.2">
      <c r="A381" s="10"/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ht="12.75" customHeight="1" x14ac:dyDescent="0.2">
      <c r="A382" s="10"/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ht="12.75" customHeight="1" x14ac:dyDescent="0.2">
      <c r="A383" s="10"/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ht="12.75" customHeight="1" x14ac:dyDescent="0.2">
      <c r="A384" s="10"/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ht="12.75" customHeight="1" x14ac:dyDescent="0.2">
      <c r="A385" s="10"/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ht="12.75" customHeight="1" x14ac:dyDescent="0.2">
      <c r="A386" s="10"/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ht="12.75" customHeight="1" x14ac:dyDescent="0.2">
      <c r="A387" s="10"/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ht="12.75" customHeight="1" x14ac:dyDescent="0.2">
      <c r="A388" s="10"/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ht="12.75" customHeight="1" x14ac:dyDescent="0.2">
      <c r="A389" s="10"/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ht="12.75" customHeight="1" x14ac:dyDescent="0.2">
      <c r="A390" s="10"/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ht="12.75" customHeight="1" x14ac:dyDescent="0.2">
      <c r="A391" s="10"/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ht="12.75" customHeight="1" x14ac:dyDescent="0.2">
      <c r="A392" s="10"/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ht="12.75" customHeight="1" x14ac:dyDescent="0.2">
      <c r="A393" s="10"/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ht="12.75" customHeight="1" x14ac:dyDescent="0.2">
      <c r="A394" s="10"/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ht="12.75" customHeight="1" x14ac:dyDescent="0.2">
      <c r="A395" s="10"/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ht="12.75" customHeight="1" x14ac:dyDescent="0.2">
      <c r="A396" s="10"/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ht="12.75" customHeight="1" x14ac:dyDescent="0.2">
      <c r="A397" s="10"/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ht="12.75" customHeight="1" x14ac:dyDescent="0.2">
      <c r="A398" s="10"/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ht="12.75" customHeight="1" x14ac:dyDescent="0.2">
      <c r="A399" s="10"/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ht="12.75" customHeight="1" x14ac:dyDescent="0.2">
      <c r="A400" s="10"/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ht="12.75" customHeight="1" x14ac:dyDescent="0.2">
      <c r="A401" s="10"/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ht="12.75" customHeight="1" x14ac:dyDescent="0.2">
      <c r="A402" s="10"/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ht="12.75" customHeight="1" x14ac:dyDescent="0.2">
      <c r="A403" s="10"/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ht="12.75" customHeight="1" x14ac:dyDescent="0.2">
      <c r="A404" s="10"/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ht="12.75" customHeight="1" x14ac:dyDescent="0.2">
      <c r="A405" s="10"/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ht="12.75" customHeight="1" x14ac:dyDescent="0.2">
      <c r="A406" s="10"/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ht="12.75" customHeight="1" x14ac:dyDescent="0.2">
      <c r="A407" s="10"/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ht="12.75" customHeight="1" x14ac:dyDescent="0.2">
      <c r="A408" s="10"/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ht="12.75" customHeight="1" x14ac:dyDescent="0.2">
      <c r="A409" s="10"/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ht="12.75" customHeight="1" x14ac:dyDescent="0.2">
      <c r="A410" s="10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ht="12.75" customHeight="1" x14ac:dyDescent="0.2">
      <c r="A411" s="10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ht="12.75" customHeight="1" x14ac:dyDescent="0.2">
      <c r="A412" s="10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ht="12.75" customHeight="1" x14ac:dyDescent="0.2">
      <c r="A413" s="10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ht="12.75" customHeight="1" x14ac:dyDescent="0.2">
      <c r="A414" s="10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ht="12.75" customHeight="1" x14ac:dyDescent="0.2">
      <c r="A415" s="10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2.75" customHeight="1" x14ac:dyDescent="0.2">
      <c r="A416" s="10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2.75" customHeight="1" x14ac:dyDescent="0.2">
      <c r="A417" s="10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2.75" customHeight="1" x14ac:dyDescent="0.2">
      <c r="A418" s="10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2.75" customHeight="1" x14ac:dyDescent="0.2">
      <c r="A419" s="10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ht="12.75" customHeight="1" x14ac:dyDescent="0.2">
      <c r="A420" s="10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2.75" customHeight="1" x14ac:dyDescent="0.2">
      <c r="A421" s="10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2.75" customHeight="1" x14ac:dyDescent="0.2">
      <c r="A422" s="10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ht="12.75" customHeight="1" x14ac:dyDescent="0.2">
      <c r="A423" s="10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ht="12.75" customHeight="1" x14ac:dyDescent="0.2">
      <c r="A424" s="10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ht="12.75" customHeight="1" x14ac:dyDescent="0.2">
      <c r="A425" s="10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ht="12.75" customHeight="1" x14ac:dyDescent="0.2">
      <c r="A426" s="10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ht="12.75" customHeight="1" x14ac:dyDescent="0.2">
      <c r="A427" s="10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ht="12.75" customHeight="1" x14ac:dyDescent="0.2">
      <c r="A428" s="10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ht="12.75" customHeight="1" x14ac:dyDescent="0.2">
      <c r="A429" s="10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2.75" customHeight="1" x14ac:dyDescent="0.2">
      <c r="A430" s="10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2.75" customHeight="1" x14ac:dyDescent="0.2">
      <c r="A431" s="10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2.75" customHeight="1" x14ac:dyDescent="0.2">
      <c r="A432" s="10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ht="12.75" customHeight="1" x14ac:dyDescent="0.2">
      <c r="A433" s="10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2.75" customHeight="1" x14ac:dyDescent="0.2">
      <c r="A434" s="10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ht="12.75" customHeight="1" x14ac:dyDescent="0.2">
      <c r="A435" s="10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ht="12.75" customHeight="1" x14ac:dyDescent="0.2">
      <c r="A436" s="10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ht="12.75" customHeight="1" x14ac:dyDescent="0.2">
      <c r="A437" s="10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ht="12.75" customHeight="1" x14ac:dyDescent="0.2">
      <c r="A438" s="10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ht="12.75" customHeight="1" x14ac:dyDescent="0.2">
      <c r="A439" s="10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ht="12.75" customHeight="1" x14ac:dyDescent="0.2">
      <c r="A440" s="10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2.75" customHeight="1" x14ac:dyDescent="0.2">
      <c r="A441" s="10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ht="12.75" customHeight="1" x14ac:dyDescent="0.2">
      <c r="A442" s="10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ht="12.75" customHeight="1" x14ac:dyDescent="0.2">
      <c r="A443" s="10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2.75" customHeight="1" x14ac:dyDescent="0.2">
      <c r="A444" s="10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2.75" customHeight="1" x14ac:dyDescent="0.2">
      <c r="A445" s="10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2.75" customHeight="1" x14ac:dyDescent="0.2">
      <c r="A446" s="10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2.75" customHeight="1" x14ac:dyDescent="0.2">
      <c r="A447" s="10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2.75" customHeight="1" x14ac:dyDescent="0.2">
      <c r="A448" s="10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2.75" customHeight="1" x14ac:dyDescent="0.2">
      <c r="A449" s="10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2.75" customHeight="1" x14ac:dyDescent="0.2">
      <c r="A450" s="10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2.75" customHeight="1" x14ac:dyDescent="0.2">
      <c r="A451" s="10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ht="12.75" customHeight="1" x14ac:dyDescent="0.2">
      <c r="A452" s="10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ht="12.75" customHeight="1" x14ac:dyDescent="0.2">
      <c r="A453" s="10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ht="12.75" customHeight="1" x14ac:dyDescent="0.2">
      <c r="A454" s="10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ht="12.75" customHeight="1" x14ac:dyDescent="0.2">
      <c r="A455" s="10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ht="12.75" customHeight="1" x14ac:dyDescent="0.2">
      <c r="A456" s="10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ht="12.75" customHeight="1" x14ac:dyDescent="0.2">
      <c r="A457" s="10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ht="12.75" customHeight="1" x14ac:dyDescent="0.2">
      <c r="A458" s="10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ht="12.75" customHeight="1" x14ac:dyDescent="0.2">
      <c r="A459" s="10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ht="12.75" customHeight="1" x14ac:dyDescent="0.2">
      <c r="A460" s="10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ht="12.75" customHeight="1" x14ac:dyDescent="0.2">
      <c r="A461" s="10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ht="12.75" customHeight="1" x14ac:dyDescent="0.2">
      <c r="A462" s="10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ht="12.75" customHeight="1" x14ac:dyDescent="0.2">
      <c r="A463" s="10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ht="12.75" customHeight="1" x14ac:dyDescent="0.2">
      <c r="A464" s="10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ht="12.75" customHeight="1" x14ac:dyDescent="0.2">
      <c r="A465" s="10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2.75" customHeight="1" x14ac:dyDescent="0.2">
      <c r="A466" s="10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2.75" customHeight="1" x14ac:dyDescent="0.2">
      <c r="A467" s="10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2.75" customHeight="1" x14ac:dyDescent="0.2">
      <c r="A468" s="10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2.75" customHeight="1" x14ac:dyDescent="0.2">
      <c r="A469" s="10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2.75" customHeight="1" x14ac:dyDescent="0.2">
      <c r="A470" s="10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2.75" customHeight="1" x14ac:dyDescent="0.2">
      <c r="A471" s="10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2.75" customHeight="1" x14ac:dyDescent="0.2">
      <c r="A472" s="10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ht="12.75" customHeight="1" x14ac:dyDescent="0.2">
      <c r="A473" s="10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2.75" customHeight="1" x14ac:dyDescent="0.2">
      <c r="A474" s="10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2.75" customHeight="1" x14ac:dyDescent="0.2">
      <c r="A475" s="10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2.75" customHeight="1" x14ac:dyDescent="0.2">
      <c r="A476" s="10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2.75" customHeight="1" x14ac:dyDescent="0.2">
      <c r="A477" s="10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2.75" customHeight="1" x14ac:dyDescent="0.2">
      <c r="A478" s="10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2.75" customHeight="1" x14ac:dyDescent="0.2">
      <c r="A479" s="10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2.75" customHeight="1" x14ac:dyDescent="0.2">
      <c r="A480" s="10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2.75" customHeight="1" x14ac:dyDescent="0.2">
      <c r="A481" s="10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2.75" customHeight="1" x14ac:dyDescent="0.2">
      <c r="A482" s="10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2.75" customHeight="1" x14ac:dyDescent="0.2">
      <c r="A483" s="10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2.75" customHeight="1" x14ac:dyDescent="0.2">
      <c r="A484" s="10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2.75" customHeight="1" x14ac:dyDescent="0.2">
      <c r="A485" s="10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ht="12.75" customHeight="1" x14ac:dyDescent="0.2">
      <c r="A486" s="10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2.75" customHeight="1" x14ac:dyDescent="0.2">
      <c r="A487" s="10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2.75" customHeight="1" x14ac:dyDescent="0.2">
      <c r="A488" s="10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ht="12.75" customHeight="1" x14ac:dyDescent="0.2">
      <c r="A489" s="10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ht="12.75" customHeight="1" x14ac:dyDescent="0.2">
      <c r="A490" s="10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ht="12.75" customHeight="1" x14ac:dyDescent="0.2">
      <c r="A491" s="10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ht="12.75" customHeight="1" x14ac:dyDescent="0.2">
      <c r="A492" s="10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ht="12.75" customHeight="1" x14ac:dyDescent="0.2">
      <c r="A493" s="10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ht="12.75" customHeight="1" x14ac:dyDescent="0.2">
      <c r="A494" s="10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ht="12.75" customHeight="1" x14ac:dyDescent="0.2">
      <c r="A495" s="10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ht="12.75" customHeight="1" x14ac:dyDescent="0.2">
      <c r="A496" s="10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ht="12.75" customHeight="1" x14ac:dyDescent="0.2">
      <c r="A497" s="10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2.75" customHeight="1" x14ac:dyDescent="0.2">
      <c r="A498" s="10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2.75" customHeight="1" x14ac:dyDescent="0.2">
      <c r="A499" s="10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2.75" customHeight="1" x14ac:dyDescent="0.2">
      <c r="A500" s="10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2.75" customHeight="1" x14ac:dyDescent="0.2">
      <c r="A501" s="10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2.75" customHeight="1" x14ac:dyDescent="0.2">
      <c r="A502" s="10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ht="12.75" customHeight="1" x14ac:dyDescent="0.2">
      <c r="A503" s="10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2.75" customHeight="1" x14ac:dyDescent="0.2">
      <c r="A504" s="10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2.75" customHeight="1" x14ac:dyDescent="0.2">
      <c r="A505" s="10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2.75" customHeight="1" x14ac:dyDescent="0.2">
      <c r="A506" s="10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2.75" customHeight="1" x14ac:dyDescent="0.2">
      <c r="A507" s="10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2.75" customHeight="1" x14ac:dyDescent="0.2">
      <c r="A508" s="10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ht="12.75" customHeight="1" x14ac:dyDescent="0.2">
      <c r="A509" s="10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2.75" customHeight="1" x14ac:dyDescent="0.2">
      <c r="A510" s="10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2.75" customHeight="1" x14ac:dyDescent="0.2">
      <c r="A511" s="10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2.75" customHeight="1" x14ac:dyDescent="0.2">
      <c r="A512" s="10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2.75" customHeight="1" x14ac:dyDescent="0.2">
      <c r="A513" s="10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2.75" customHeight="1" x14ac:dyDescent="0.2">
      <c r="A514" s="10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ht="12.75" customHeight="1" x14ac:dyDescent="0.2">
      <c r="A515" s="10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2.75" customHeight="1" x14ac:dyDescent="0.2">
      <c r="A516" s="10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ht="12.75" customHeight="1" x14ac:dyDescent="0.2">
      <c r="A517" s="10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ht="12.75" customHeight="1" x14ac:dyDescent="0.2">
      <c r="A518" s="10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ht="12.75" customHeight="1" x14ac:dyDescent="0.2">
      <c r="A519" s="10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2.75" customHeight="1" x14ac:dyDescent="0.2">
      <c r="A520" s="10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2.75" customHeight="1" x14ac:dyDescent="0.2">
      <c r="A521" s="10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ht="12.75" customHeight="1" x14ac:dyDescent="0.2">
      <c r="A522" s="10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ht="12.75" customHeight="1" x14ac:dyDescent="0.2">
      <c r="A523" s="10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2.75" customHeight="1" x14ac:dyDescent="0.2">
      <c r="A524" s="10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2.75" customHeight="1" x14ac:dyDescent="0.2">
      <c r="A525" s="10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2.75" customHeight="1" x14ac:dyDescent="0.2">
      <c r="A526" s="10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2.75" customHeight="1" x14ac:dyDescent="0.2">
      <c r="A527" s="10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ht="12.75" customHeight="1" x14ac:dyDescent="0.2">
      <c r="A528" s="10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2.75" customHeight="1" x14ac:dyDescent="0.2">
      <c r="A529" s="10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2.75" customHeight="1" x14ac:dyDescent="0.2">
      <c r="A530" s="10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2.75" customHeight="1" x14ac:dyDescent="0.2">
      <c r="A531" s="10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2.75" customHeight="1" x14ac:dyDescent="0.2">
      <c r="A532" s="10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2.75" customHeight="1" x14ac:dyDescent="0.2">
      <c r="A533" s="10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ht="12.75" customHeight="1" x14ac:dyDescent="0.2">
      <c r="A534" s="10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ht="12.75" customHeight="1" x14ac:dyDescent="0.2">
      <c r="A535" s="10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ht="12.75" customHeight="1" x14ac:dyDescent="0.2">
      <c r="A536" s="10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ht="12.75" customHeight="1" x14ac:dyDescent="0.2">
      <c r="A537" s="10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ht="12.75" customHeight="1" x14ac:dyDescent="0.2">
      <c r="A538" s="10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ht="12.75" customHeight="1" x14ac:dyDescent="0.2">
      <c r="A539" s="10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ht="12.75" customHeight="1" x14ac:dyDescent="0.2">
      <c r="A540" s="10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ht="12.75" customHeight="1" x14ac:dyDescent="0.2">
      <c r="A541" s="10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ht="12.75" customHeight="1" x14ac:dyDescent="0.2">
      <c r="A542" s="10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ht="12.75" customHeight="1" x14ac:dyDescent="0.2">
      <c r="A543" s="10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ht="12.75" customHeight="1" x14ac:dyDescent="0.2">
      <c r="A544" s="10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ht="12.75" customHeight="1" x14ac:dyDescent="0.2">
      <c r="A545" s="10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ht="12.75" customHeight="1" x14ac:dyDescent="0.2">
      <c r="A546" s="10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2.75" customHeight="1" x14ac:dyDescent="0.2">
      <c r="A547" s="10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ht="12.75" customHeight="1" x14ac:dyDescent="0.2">
      <c r="A548" s="10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ht="12.75" customHeight="1" x14ac:dyDescent="0.2">
      <c r="A549" s="10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ht="12.75" customHeight="1" x14ac:dyDescent="0.2">
      <c r="A550" s="10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ht="12.75" customHeight="1" x14ac:dyDescent="0.2">
      <c r="A551" s="10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ht="12.75" customHeight="1" x14ac:dyDescent="0.2">
      <c r="A552" s="10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ht="12.75" customHeight="1" x14ac:dyDescent="0.2">
      <c r="A553" s="10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ht="12.75" customHeight="1" x14ac:dyDescent="0.2">
      <c r="A554" s="10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ht="12.75" customHeight="1" x14ac:dyDescent="0.2">
      <c r="A555" s="10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ht="12.75" customHeight="1" x14ac:dyDescent="0.2">
      <c r="A556" s="10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2.75" customHeight="1" x14ac:dyDescent="0.2">
      <c r="A557" s="10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ht="12.75" customHeight="1" x14ac:dyDescent="0.2">
      <c r="A558" s="10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ht="12.75" customHeight="1" x14ac:dyDescent="0.2">
      <c r="A559" s="10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ht="12.75" customHeight="1" x14ac:dyDescent="0.2">
      <c r="A560" s="10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ht="12.75" customHeight="1" x14ac:dyDescent="0.2">
      <c r="A561" s="10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2.75" customHeight="1" x14ac:dyDescent="0.2">
      <c r="A562" s="10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ht="12.75" customHeight="1" x14ac:dyDescent="0.2">
      <c r="A563" s="10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ht="12.75" customHeight="1" x14ac:dyDescent="0.2">
      <c r="A564" s="10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ht="12.75" customHeight="1" x14ac:dyDescent="0.2">
      <c r="A565" s="10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ht="12.75" customHeight="1" x14ac:dyDescent="0.2">
      <c r="A566" s="10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ht="12.75" customHeight="1" x14ac:dyDescent="0.2">
      <c r="A567" s="10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ht="12.75" customHeight="1" x14ac:dyDescent="0.2">
      <c r="A568" s="10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ht="12.75" customHeight="1" x14ac:dyDescent="0.2">
      <c r="A569" s="10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ht="12.75" customHeight="1" x14ac:dyDescent="0.2">
      <c r="A570" s="10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ht="12.75" customHeight="1" x14ac:dyDescent="0.2">
      <c r="A571" s="10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ht="12.75" customHeight="1" x14ac:dyDescent="0.2">
      <c r="A572" s="10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ht="12.75" customHeight="1" x14ac:dyDescent="0.2">
      <c r="A573" s="10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ht="12.75" customHeight="1" x14ac:dyDescent="0.2">
      <c r="A574" s="10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ht="12.75" customHeight="1" x14ac:dyDescent="0.2">
      <c r="A575" s="10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ht="12.75" customHeight="1" x14ac:dyDescent="0.2">
      <c r="A576" s="10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ht="12.75" customHeight="1" x14ac:dyDescent="0.2">
      <c r="A577" s="10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ht="12.75" customHeight="1" x14ac:dyDescent="0.2">
      <c r="A578" s="10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ht="12.75" customHeight="1" x14ac:dyDescent="0.2">
      <c r="A579" s="10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ht="12.75" customHeight="1" x14ac:dyDescent="0.2">
      <c r="A580" s="10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ht="12.75" customHeight="1" x14ac:dyDescent="0.2">
      <c r="A581" s="10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2.75" customHeight="1" x14ac:dyDescent="0.2">
      <c r="A582" s="10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2.75" customHeight="1" x14ac:dyDescent="0.2">
      <c r="A583" s="10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ht="12.75" customHeight="1" x14ac:dyDescent="0.2">
      <c r="A584" s="10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ht="12.75" customHeight="1" x14ac:dyDescent="0.2">
      <c r="A585" s="10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ht="12.75" customHeight="1" x14ac:dyDescent="0.2">
      <c r="A586" s="10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ht="12.75" customHeight="1" x14ac:dyDescent="0.2">
      <c r="A587" s="10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ht="12.75" customHeight="1" x14ac:dyDescent="0.2">
      <c r="A588" s="10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ht="12.75" customHeight="1" x14ac:dyDescent="0.2">
      <c r="A589" s="10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ht="12.75" customHeight="1" x14ac:dyDescent="0.2">
      <c r="A590" s="10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2.75" customHeight="1" x14ac:dyDescent="0.2">
      <c r="A591" s="10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ht="12.75" customHeight="1" x14ac:dyDescent="0.2">
      <c r="A592" s="10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ht="12.75" customHeight="1" x14ac:dyDescent="0.2">
      <c r="A593" s="10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ht="12.75" customHeight="1" x14ac:dyDescent="0.2">
      <c r="A594" s="10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ht="12.75" customHeight="1" x14ac:dyDescent="0.2">
      <c r="A595" s="10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ht="12.75" customHeight="1" x14ac:dyDescent="0.2">
      <c r="A596" s="10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2.75" customHeight="1" x14ac:dyDescent="0.2">
      <c r="A597" s="10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ht="12.75" customHeight="1" x14ac:dyDescent="0.2">
      <c r="A598" s="10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ht="12.75" customHeight="1" x14ac:dyDescent="0.2">
      <c r="A599" s="10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ht="12.75" customHeight="1" x14ac:dyDescent="0.2">
      <c r="A600" s="10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ht="12.75" customHeight="1" x14ac:dyDescent="0.2">
      <c r="A601" s="10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ht="12.75" customHeight="1" x14ac:dyDescent="0.2">
      <c r="A602" s="10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ht="12.75" customHeight="1" x14ac:dyDescent="0.2">
      <c r="A603" s="10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ht="12.75" customHeight="1" x14ac:dyDescent="0.2">
      <c r="A604" s="10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ht="12.75" customHeight="1" x14ac:dyDescent="0.2">
      <c r="A605" s="10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2.75" customHeight="1" x14ac:dyDescent="0.2">
      <c r="A606" s="10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2.75" customHeight="1" x14ac:dyDescent="0.2">
      <c r="A607" s="10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ht="12.75" customHeight="1" x14ac:dyDescent="0.2">
      <c r="A608" s="10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ht="12.75" customHeight="1" x14ac:dyDescent="0.2">
      <c r="A609" s="10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ht="12.75" customHeight="1" x14ac:dyDescent="0.2">
      <c r="A610" s="10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ht="12.75" customHeight="1" x14ac:dyDescent="0.2">
      <c r="A611" s="10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ht="12.75" customHeight="1" x14ac:dyDescent="0.2">
      <c r="A612" s="10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ht="12.75" customHeight="1" x14ac:dyDescent="0.2">
      <c r="A613" s="10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ht="12.75" customHeight="1" x14ac:dyDescent="0.2">
      <c r="A614" s="10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ht="12.75" customHeight="1" x14ac:dyDescent="0.2">
      <c r="A615" s="10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ht="12.75" customHeight="1" x14ac:dyDescent="0.2">
      <c r="A616" s="10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ht="12.75" customHeight="1" x14ac:dyDescent="0.2">
      <c r="A617" s="10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ht="12.75" customHeight="1" x14ac:dyDescent="0.2">
      <c r="A618" s="10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ht="12.75" customHeight="1" x14ac:dyDescent="0.2">
      <c r="A619" s="10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ht="12.75" customHeight="1" x14ac:dyDescent="0.2">
      <c r="A620" s="10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2.75" customHeight="1" x14ac:dyDescent="0.2">
      <c r="A621" s="10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2.75" customHeight="1" x14ac:dyDescent="0.2">
      <c r="A622" s="10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2.75" customHeight="1" x14ac:dyDescent="0.2">
      <c r="A623" s="10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ht="12.75" customHeight="1" x14ac:dyDescent="0.2">
      <c r="A624" s="10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ht="12.75" customHeight="1" x14ac:dyDescent="0.2">
      <c r="A625" s="10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ht="12.75" customHeight="1" x14ac:dyDescent="0.2">
      <c r="A626" s="10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ht="12.75" customHeight="1" x14ac:dyDescent="0.2">
      <c r="A627" s="10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2.75" customHeight="1" x14ac:dyDescent="0.2">
      <c r="A628" s="10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ht="12.75" customHeight="1" x14ac:dyDescent="0.2">
      <c r="A629" s="10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ht="12.75" customHeight="1" x14ac:dyDescent="0.2">
      <c r="A630" s="10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2.75" customHeight="1" x14ac:dyDescent="0.2">
      <c r="A631" s="10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2.75" customHeight="1" x14ac:dyDescent="0.2">
      <c r="A632" s="10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2.75" customHeight="1" x14ac:dyDescent="0.2">
      <c r="A633" s="10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2.75" customHeight="1" x14ac:dyDescent="0.2">
      <c r="A634" s="10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2.75" customHeight="1" x14ac:dyDescent="0.2">
      <c r="A635" s="10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2.75" customHeight="1" x14ac:dyDescent="0.2">
      <c r="A636" s="10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2.75" customHeight="1" x14ac:dyDescent="0.2">
      <c r="A637" s="10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2.75" customHeight="1" x14ac:dyDescent="0.2">
      <c r="A638" s="10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ht="12.75" customHeight="1" x14ac:dyDescent="0.2">
      <c r="A639" s="10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ht="12.75" customHeight="1" x14ac:dyDescent="0.2">
      <c r="A640" s="10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ht="12.75" customHeight="1" x14ac:dyDescent="0.2">
      <c r="A641" s="10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ht="12.75" customHeight="1" x14ac:dyDescent="0.2">
      <c r="A642" s="10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2.75" customHeight="1" x14ac:dyDescent="0.2">
      <c r="A643" s="10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2.75" customHeight="1" x14ac:dyDescent="0.2">
      <c r="A644" s="10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2.75" customHeight="1" x14ac:dyDescent="0.2">
      <c r="A645" s="10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2.75" customHeight="1" x14ac:dyDescent="0.2">
      <c r="A646" s="10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2.75" customHeight="1" x14ac:dyDescent="0.2">
      <c r="A647" s="10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2.75" customHeight="1" x14ac:dyDescent="0.2">
      <c r="A648" s="10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2.75" customHeight="1" x14ac:dyDescent="0.2">
      <c r="A649" s="10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2.75" customHeight="1" x14ac:dyDescent="0.2">
      <c r="A650" s="10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2.75" customHeight="1" x14ac:dyDescent="0.2">
      <c r="A651" s="10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2.75" customHeight="1" x14ac:dyDescent="0.2">
      <c r="A652" s="10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2.75" customHeight="1" x14ac:dyDescent="0.2">
      <c r="A653" s="10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2.75" customHeight="1" x14ac:dyDescent="0.2">
      <c r="A654" s="10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2.75" customHeight="1" x14ac:dyDescent="0.2">
      <c r="A655" s="10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2.75" customHeight="1" x14ac:dyDescent="0.2">
      <c r="A656" s="10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2.75" customHeight="1" x14ac:dyDescent="0.2">
      <c r="A657" s="10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2.75" customHeight="1" x14ac:dyDescent="0.2">
      <c r="A658" s="10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2.75" customHeight="1" x14ac:dyDescent="0.2">
      <c r="A659" s="10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2.75" customHeight="1" x14ac:dyDescent="0.2">
      <c r="A660" s="10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2.75" customHeight="1" x14ac:dyDescent="0.2">
      <c r="A661" s="10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2.75" customHeight="1" x14ac:dyDescent="0.2">
      <c r="A662" s="10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2.75" customHeight="1" x14ac:dyDescent="0.2">
      <c r="A663" s="10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2.75" customHeight="1" x14ac:dyDescent="0.2">
      <c r="A664" s="10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2.75" customHeight="1" x14ac:dyDescent="0.2">
      <c r="A665" s="10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2.75" customHeight="1" x14ac:dyDescent="0.2">
      <c r="A666" s="10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2.75" customHeight="1" x14ac:dyDescent="0.2">
      <c r="A667" s="10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2.75" customHeight="1" x14ac:dyDescent="0.2">
      <c r="A668" s="10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2.75" customHeight="1" x14ac:dyDescent="0.2">
      <c r="A669" s="10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2.75" customHeight="1" x14ac:dyDescent="0.2">
      <c r="A670" s="10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2.75" customHeight="1" x14ac:dyDescent="0.2">
      <c r="A671" s="10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2.75" customHeight="1" x14ac:dyDescent="0.2">
      <c r="A672" s="10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2.75" customHeight="1" x14ac:dyDescent="0.2">
      <c r="A673" s="10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2.75" customHeight="1" x14ac:dyDescent="0.2">
      <c r="A674" s="10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2.75" customHeight="1" x14ac:dyDescent="0.2">
      <c r="A675" s="10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2.75" customHeight="1" x14ac:dyDescent="0.2">
      <c r="A676" s="10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2.75" customHeight="1" x14ac:dyDescent="0.2">
      <c r="A677" s="10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2.75" customHeight="1" x14ac:dyDescent="0.2">
      <c r="A678" s="10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2.75" customHeight="1" x14ac:dyDescent="0.2">
      <c r="A679" s="10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2.75" customHeight="1" x14ac:dyDescent="0.2">
      <c r="A680" s="10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2.75" customHeight="1" x14ac:dyDescent="0.2">
      <c r="A681" s="10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2.75" customHeight="1" x14ac:dyDescent="0.2">
      <c r="A682" s="10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2.75" customHeight="1" x14ac:dyDescent="0.2">
      <c r="A683" s="10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2.75" customHeight="1" x14ac:dyDescent="0.2">
      <c r="A684" s="10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2.75" customHeight="1" x14ac:dyDescent="0.2">
      <c r="A685" s="10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2.75" customHeight="1" x14ac:dyDescent="0.2">
      <c r="A686" s="10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2.75" customHeight="1" x14ac:dyDescent="0.2">
      <c r="A687" s="10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2.75" customHeight="1" x14ac:dyDescent="0.2">
      <c r="A688" s="10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2.75" customHeight="1" x14ac:dyDescent="0.2">
      <c r="A689" s="10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2.75" customHeight="1" x14ac:dyDescent="0.2">
      <c r="A690" s="10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2.75" customHeight="1" x14ac:dyDescent="0.2">
      <c r="A691" s="10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2.75" customHeight="1" x14ac:dyDescent="0.2">
      <c r="A692" s="10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2.75" customHeight="1" x14ac:dyDescent="0.2">
      <c r="A693" s="10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2.75" customHeight="1" x14ac:dyDescent="0.2">
      <c r="A694" s="10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2.75" customHeight="1" x14ac:dyDescent="0.2">
      <c r="A695" s="10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2.75" customHeight="1" x14ac:dyDescent="0.2">
      <c r="A696" s="10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2.75" customHeight="1" x14ac:dyDescent="0.2">
      <c r="A697" s="10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2.75" customHeight="1" x14ac:dyDescent="0.2">
      <c r="A698" s="10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2.75" customHeight="1" x14ac:dyDescent="0.2">
      <c r="A699" s="10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2.75" customHeight="1" x14ac:dyDescent="0.2">
      <c r="A700" s="10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2.75" customHeight="1" x14ac:dyDescent="0.2">
      <c r="A701" s="10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2.75" customHeight="1" x14ac:dyDescent="0.2">
      <c r="A702" s="10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2.75" customHeight="1" x14ac:dyDescent="0.2">
      <c r="A703" s="10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2.75" customHeight="1" x14ac:dyDescent="0.2">
      <c r="A704" s="10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2.75" customHeight="1" x14ac:dyDescent="0.2">
      <c r="A705" s="10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2.75" customHeight="1" x14ac:dyDescent="0.2">
      <c r="A706" s="10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2.75" customHeight="1" x14ac:dyDescent="0.2">
      <c r="A707" s="10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2.75" customHeight="1" x14ac:dyDescent="0.2">
      <c r="A708" s="10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2.75" customHeight="1" x14ac:dyDescent="0.2">
      <c r="A709" s="10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2.75" customHeight="1" x14ac:dyDescent="0.2">
      <c r="A710" s="10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2.75" customHeight="1" x14ac:dyDescent="0.2">
      <c r="A711" s="10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2.75" customHeight="1" x14ac:dyDescent="0.2">
      <c r="A712" s="10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2.75" customHeight="1" x14ac:dyDescent="0.2">
      <c r="A713" s="10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2.75" customHeight="1" x14ac:dyDescent="0.2">
      <c r="A714" s="10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2.75" customHeight="1" x14ac:dyDescent="0.2">
      <c r="A715" s="10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2.75" customHeight="1" x14ac:dyDescent="0.2">
      <c r="A716" s="10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2.75" customHeight="1" x14ac:dyDescent="0.2">
      <c r="A717" s="10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2.75" customHeight="1" x14ac:dyDescent="0.2">
      <c r="A718" s="10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2.75" customHeight="1" x14ac:dyDescent="0.2">
      <c r="A719" s="10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2.75" customHeight="1" x14ac:dyDescent="0.2">
      <c r="A720" s="10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2.75" customHeight="1" x14ac:dyDescent="0.2">
      <c r="A721" s="10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2.75" customHeight="1" x14ac:dyDescent="0.2">
      <c r="A722" s="10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2.75" customHeight="1" x14ac:dyDescent="0.2">
      <c r="A723" s="10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2.75" customHeight="1" x14ac:dyDescent="0.2">
      <c r="A724" s="10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2.75" customHeight="1" x14ac:dyDescent="0.2">
      <c r="A725" s="10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2.75" customHeight="1" x14ac:dyDescent="0.2">
      <c r="A726" s="10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2.75" customHeight="1" x14ac:dyDescent="0.2">
      <c r="A727" s="10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</sheetData>
  <mergeCells count="8">
    <mergeCell ref="A44:M44"/>
    <mergeCell ref="A1:M1"/>
    <mergeCell ref="A3:A5"/>
    <mergeCell ref="B3:J3"/>
    <mergeCell ref="K3:M4"/>
    <mergeCell ref="B4:D4"/>
    <mergeCell ref="E4:G4"/>
    <mergeCell ref="H4:J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showGridLines="0" showZeros="0" view="pageBreakPreview" zoomScaleSheetLayoutView="100" workbookViewId="0">
      <selection activeCell="A13" sqref="A13"/>
    </sheetView>
  </sheetViews>
  <sheetFormatPr baseColWidth="10" defaultRowHeight="12.75" customHeight="1" x14ac:dyDescent="0.2"/>
  <cols>
    <col min="1" max="1" width="65.140625" style="7" customWidth="1"/>
    <col min="2" max="2" width="7.140625" style="14" bestFit="1" customWidth="1"/>
    <col min="3" max="5" width="7.85546875" style="14" customWidth="1"/>
    <col min="6" max="6" width="11.7109375" style="7" bestFit="1" customWidth="1"/>
    <col min="7" max="8" width="6.5703125" style="7" customWidth="1"/>
    <col min="9" max="9" width="15.28515625" style="7" customWidth="1"/>
    <col min="10" max="16384" width="11.42578125" style="7"/>
  </cols>
  <sheetData>
    <row r="1" spans="1:9" s="79" customFormat="1" ht="14.25" customHeight="1" x14ac:dyDescent="0.2">
      <c r="A1" s="108" t="s">
        <v>68</v>
      </c>
      <c r="B1" s="108"/>
      <c r="C1" s="108"/>
      <c r="D1" s="108"/>
      <c r="E1" s="108"/>
    </row>
    <row r="2" spans="1:9" s="6" customFormat="1" ht="14.25" customHeight="1" x14ac:dyDescent="0.2">
      <c r="B2" s="61"/>
      <c r="C2" s="61"/>
      <c r="D2" s="61"/>
      <c r="E2" s="61"/>
    </row>
    <row r="3" spans="1:9" s="6" customFormat="1" ht="24" customHeight="1" x14ac:dyDescent="0.2">
      <c r="A3" s="12" t="s">
        <v>69</v>
      </c>
      <c r="B3" s="62" t="s">
        <v>50</v>
      </c>
      <c r="C3" s="62" t="s">
        <v>49</v>
      </c>
      <c r="D3" s="62" t="s">
        <v>51</v>
      </c>
      <c r="E3" s="63" t="s">
        <v>0</v>
      </c>
    </row>
    <row r="4" spans="1:9" s="6" customFormat="1" ht="12" x14ac:dyDescent="0.2">
      <c r="A4" s="64" t="s">
        <v>4</v>
      </c>
      <c r="B4" s="65">
        <f>SUM(B5:B6)</f>
        <v>0</v>
      </c>
      <c r="C4" s="65">
        <f>SUM(C5:C6)</f>
        <v>2</v>
      </c>
      <c r="D4" s="65">
        <f>SUM(D5:D6)</f>
        <v>0</v>
      </c>
      <c r="E4" s="65">
        <f>SUM(B4:D4)</f>
        <v>2</v>
      </c>
      <c r="G4" s="6">
        <f>SUM(B4:E4)</f>
        <v>4</v>
      </c>
      <c r="H4" s="6">
        <f>G4/2</f>
        <v>2</v>
      </c>
      <c r="I4" s="6" t="b">
        <f>EXACT(E4,H4)</f>
        <v>1</v>
      </c>
    </row>
    <row r="5" spans="1:9" s="6" customFormat="1" ht="12" x14ac:dyDescent="0.2">
      <c r="A5" s="39" t="s">
        <v>27</v>
      </c>
      <c r="B5" s="66"/>
      <c r="C5" s="66">
        <v>1</v>
      </c>
      <c r="D5" s="66"/>
      <c r="E5" s="66">
        <f>SUM(B5:D5)</f>
        <v>1</v>
      </c>
      <c r="G5" s="6">
        <f t="shared" ref="G5:G68" si="0">SUM(B5:E5)</f>
        <v>2</v>
      </c>
      <c r="H5" s="6">
        <f t="shared" ref="H5:H68" si="1">G5/2</f>
        <v>1</v>
      </c>
      <c r="I5" s="6" t="b">
        <f t="shared" ref="I5:I68" si="2">EXACT(E5,H5)</f>
        <v>1</v>
      </c>
    </row>
    <row r="6" spans="1:9" s="6" customFormat="1" ht="12" x14ac:dyDescent="0.2">
      <c r="A6" s="39" t="s">
        <v>5</v>
      </c>
      <c r="B6" s="66"/>
      <c r="C6" s="66">
        <v>1</v>
      </c>
      <c r="D6" s="66"/>
      <c r="E6" s="66">
        <f>SUM(B6:D6)</f>
        <v>1</v>
      </c>
      <c r="G6" s="6">
        <f t="shared" si="0"/>
        <v>2</v>
      </c>
      <c r="H6" s="6">
        <f t="shared" si="1"/>
        <v>1</v>
      </c>
      <c r="I6" s="6" t="b">
        <f t="shared" si="2"/>
        <v>1</v>
      </c>
    </row>
    <row r="7" spans="1:9" s="6" customFormat="1" ht="12" x14ac:dyDescent="0.2">
      <c r="A7" s="64" t="s">
        <v>7</v>
      </c>
      <c r="B7" s="65">
        <f>SUM(B8:B29)</f>
        <v>27</v>
      </c>
      <c r="C7" s="65">
        <f>SUM(C8:C29)</f>
        <v>50</v>
      </c>
      <c r="D7" s="65">
        <f>SUM(D8:D29)</f>
        <v>4</v>
      </c>
      <c r="E7" s="65">
        <f>SUM(B7:D7)</f>
        <v>81</v>
      </c>
      <c r="G7" s="6">
        <f t="shared" si="0"/>
        <v>162</v>
      </c>
      <c r="H7" s="6">
        <f t="shared" si="1"/>
        <v>81</v>
      </c>
      <c r="I7" s="6" t="b">
        <f t="shared" si="2"/>
        <v>1</v>
      </c>
    </row>
    <row r="8" spans="1:9" s="6" customFormat="1" ht="12" x14ac:dyDescent="0.2">
      <c r="A8" s="67" t="s">
        <v>28</v>
      </c>
      <c r="B8" s="66"/>
      <c r="C8" s="66">
        <v>1</v>
      </c>
      <c r="D8" s="66"/>
      <c r="E8" s="66">
        <f>SUM(B8:D8)</f>
        <v>1</v>
      </c>
      <c r="G8" s="6">
        <f t="shared" si="0"/>
        <v>2</v>
      </c>
      <c r="H8" s="6">
        <f t="shared" si="1"/>
        <v>1</v>
      </c>
      <c r="I8" s="6" t="b">
        <f t="shared" si="2"/>
        <v>1</v>
      </c>
    </row>
    <row r="9" spans="1:9" s="6" customFormat="1" ht="12" x14ac:dyDescent="0.2">
      <c r="A9" s="67" t="s">
        <v>8</v>
      </c>
      <c r="B9" s="66">
        <v>4</v>
      </c>
      <c r="C9" s="66">
        <v>4</v>
      </c>
      <c r="D9" s="66">
        <v>1</v>
      </c>
      <c r="E9" s="66">
        <f t="shared" ref="E9:E29" si="3">SUM(B9:D9)</f>
        <v>9</v>
      </c>
      <c r="G9" s="6">
        <f t="shared" si="0"/>
        <v>18</v>
      </c>
      <c r="H9" s="6">
        <f t="shared" si="1"/>
        <v>9</v>
      </c>
      <c r="I9" s="6" t="b">
        <f t="shared" si="2"/>
        <v>1</v>
      </c>
    </row>
    <row r="10" spans="1:9" s="6" customFormat="1" ht="12" x14ac:dyDescent="0.2">
      <c r="A10" s="67" t="s">
        <v>30</v>
      </c>
      <c r="B10" s="66">
        <v>1</v>
      </c>
      <c r="C10" s="66">
        <v>3</v>
      </c>
      <c r="D10" s="66"/>
      <c r="E10" s="66">
        <f t="shared" si="3"/>
        <v>4</v>
      </c>
      <c r="G10" s="6">
        <f t="shared" si="0"/>
        <v>8</v>
      </c>
      <c r="H10" s="6">
        <f t="shared" si="1"/>
        <v>4</v>
      </c>
      <c r="I10" s="6" t="b">
        <f t="shared" si="2"/>
        <v>1</v>
      </c>
    </row>
    <row r="11" spans="1:9" s="6" customFormat="1" ht="12" x14ac:dyDescent="0.2">
      <c r="A11" s="67" t="s">
        <v>9</v>
      </c>
      <c r="B11" s="66">
        <v>2</v>
      </c>
      <c r="C11" s="66"/>
      <c r="D11" s="66"/>
      <c r="E11" s="66">
        <f t="shared" si="3"/>
        <v>2</v>
      </c>
      <c r="G11" s="6">
        <f t="shared" si="0"/>
        <v>4</v>
      </c>
      <c r="H11" s="6">
        <f t="shared" si="1"/>
        <v>2</v>
      </c>
      <c r="I11" s="6" t="b">
        <f t="shared" si="2"/>
        <v>1</v>
      </c>
    </row>
    <row r="12" spans="1:9" s="6" customFormat="1" ht="12" x14ac:dyDescent="0.2">
      <c r="A12" s="67" t="s">
        <v>10</v>
      </c>
      <c r="B12" s="66">
        <v>1</v>
      </c>
      <c r="C12" s="66">
        <v>3</v>
      </c>
      <c r="D12" s="66"/>
      <c r="E12" s="66">
        <f t="shared" si="3"/>
        <v>4</v>
      </c>
      <c r="G12" s="6">
        <f t="shared" si="0"/>
        <v>8</v>
      </c>
      <c r="H12" s="6">
        <f t="shared" si="1"/>
        <v>4</v>
      </c>
      <c r="I12" s="6" t="b">
        <f t="shared" si="2"/>
        <v>1</v>
      </c>
    </row>
    <row r="13" spans="1:9" s="6" customFormat="1" ht="12" x14ac:dyDescent="0.2">
      <c r="A13" s="67" t="s">
        <v>11</v>
      </c>
      <c r="B13" s="66">
        <v>1</v>
      </c>
      <c r="C13" s="66">
        <v>6</v>
      </c>
      <c r="D13" s="66">
        <v>2</v>
      </c>
      <c r="E13" s="66">
        <f t="shared" si="3"/>
        <v>9</v>
      </c>
      <c r="G13" s="6">
        <f t="shared" si="0"/>
        <v>18</v>
      </c>
      <c r="H13" s="6">
        <f t="shared" si="1"/>
        <v>9</v>
      </c>
      <c r="I13" s="6" t="b">
        <f t="shared" si="2"/>
        <v>1</v>
      </c>
    </row>
    <row r="14" spans="1:9" s="6" customFormat="1" ht="12" x14ac:dyDescent="0.2">
      <c r="A14" s="67" t="s">
        <v>12</v>
      </c>
      <c r="B14" s="66"/>
      <c r="C14" s="66">
        <v>3</v>
      </c>
      <c r="D14" s="66"/>
      <c r="E14" s="66">
        <f t="shared" si="3"/>
        <v>3</v>
      </c>
      <c r="G14" s="6">
        <f t="shared" si="0"/>
        <v>6</v>
      </c>
      <c r="H14" s="6">
        <f t="shared" si="1"/>
        <v>3</v>
      </c>
      <c r="I14" s="6" t="b">
        <f t="shared" si="2"/>
        <v>1</v>
      </c>
    </row>
    <row r="15" spans="1:9" ht="12" x14ac:dyDescent="0.2">
      <c r="A15" s="67" t="s">
        <v>142</v>
      </c>
      <c r="B15" s="66"/>
      <c r="C15" s="66">
        <v>1</v>
      </c>
      <c r="D15" s="66"/>
      <c r="E15" s="66">
        <f t="shared" si="3"/>
        <v>1</v>
      </c>
      <c r="F15" s="6"/>
      <c r="G15" s="6">
        <f t="shared" si="0"/>
        <v>2</v>
      </c>
      <c r="H15" s="6">
        <f t="shared" si="1"/>
        <v>1</v>
      </c>
      <c r="I15" s="6" t="b">
        <f t="shared" si="2"/>
        <v>1</v>
      </c>
    </row>
    <row r="16" spans="1:9" ht="12" x14ac:dyDescent="0.2">
      <c r="A16" s="67" t="s">
        <v>13</v>
      </c>
      <c r="B16" s="66">
        <v>1</v>
      </c>
      <c r="C16" s="66">
        <v>3</v>
      </c>
      <c r="D16" s="66"/>
      <c r="E16" s="66">
        <f t="shared" si="3"/>
        <v>4</v>
      </c>
      <c r="F16" s="6"/>
      <c r="G16" s="6">
        <f t="shared" si="0"/>
        <v>8</v>
      </c>
      <c r="H16" s="6">
        <f t="shared" si="1"/>
        <v>4</v>
      </c>
      <c r="I16" s="6" t="b">
        <f t="shared" si="2"/>
        <v>1</v>
      </c>
    </row>
    <row r="17" spans="1:9" ht="12" x14ac:dyDescent="0.2">
      <c r="A17" s="67" t="s">
        <v>31</v>
      </c>
      <c r="B17" s="66"/>
      <c r="C17" s="66">
        <v>1</v>
      </c>
      <c r="D17" s="66"/>
      <c r="E17" s="66">
        <f t="shared" si="3"/>
        <v>1</v>
      </c>
      <c r="F17" s="6"/>
      <c r="G17" s="6">
        <f t="shared" si="0"/>
        <v>2</v>
      </c>
      <c r="H17" s="6">
        <f t="shared" si="1"/>
        <v>1</v>
      </c>
      <c r="I17" s="6" t="b">
        <f t="shared" si="2"/>
        <v>1</v>
      </c>
    </row>
    <row r="18" spans="1:9" ht="12" x14ac:dyDescent="0.2">
      <c r="A18" s="67" t="s">
        <v>45</v>
      </c>
      <c r="B18" s="66"/>
      <c r="C18" s="66">
        <v>10</v>
      </c>
      <c r="D18" s="66"/>
      <c r="E18" s="66">
        <f t="shared" si="3"/>
        <v>10</v>
      </c>
      <c r="F18" s="6"/>
      <c r="G18" s="6">
        <f t="shared" si="0"/>
        <v>20</v>
      </c>
      <c r="H18" s="6">
        <f t="shared" si="1"/>
        <v>10</v>
      </c>
      <c r="I18" s="6" t="b">
        <f t="shared" si="2"/>
        <v>1</v>
      </c>
    </row>
    <row r="19" spans="1:9" ht="12" x14ac:dyDescent="0.2">
      <c r="A19" s="67" t="s">
        <v>14</v>
      </c>
      <c r="B19" s="66">
        <v>2</v>
      </c>
      <c r="C19" s="66"/>
      <c r="D19" s="66"/>
      <c r="E19" s="66">
        <f t="shared" si="3"/>
        <v>2</v>
      </c>
      <c r="F19" s="6"/>
      <c r="G19" s="6">
        <f t="shared" si="0"/>
        <v>4</v>
      </c>
      <c r="H19" s="6">
        <f t="shared" si="1"/>
        <v>2</v>
      </c>
      <c r="I19" s="6" t="b">
        <f t="shared" si="2"/>
        <v>1</v>
      </c>
    </row>
    <row r="20" spans="1:9" ht="12" x14ac:dyDescent="0.2">
      <c r="A20" s="67" t="s">
        <v>143</v>
      </c>
      <c r="B20" s="66"/>
      <c r="C20" s="66">
        <v>1</v>
      </c>
      <c r="D20" s="66"/>
      <c r="E20" s="66">
        <f t="shared" si="3"/>
        <v>1</v>
      </c>
      <c r="F20" s="6"/>
      <c r="G20" s="6">
        <f t="shared" si="0"/>
        <v>2</v>
      </c>
      <c r="H20" s="6">
        <f t="shared" si="1"/>
        <v>1</v>
      </c>
      <c r="I20" s="6" t="b">
        <f t="shared" si="2"/>
        <v>1</v>
      </c>
    </row>
    <row r="21" spans="1:9" ht="12" x14ac:dyDescent="0.2">
      <c r="A21" s="67" t="s">
        <v>144</v>
      </c>
      <c r="B21" s="66"/>
      <c r="C21" s="66">
        <v>1</v>
      </c>
      <c r="D21" s="66"/>
      <c r="E21" s="66">
        <f t="shared" si="3"/>
        <v>1</v>
      </c>
      <c r="F21" s="6"/>
      <c r="G21" s="6">
        <f t="shared" si="0"/>
        <v>2</v>
      </c>
      <c r="H21" s="6">
        <f t="shared" si="1"/>
        <v>1</v>
      </c>
      <c r="I21" s="6" t="b">
        <f t="shared" si="2"/>
        <v>1</v>
      </c>
    </row>
    <row r="22" spans="1:9" ht="12" x14ac:dyDescent="0.2">
      <c r="A22" s="67" t="s">
        <v>16</v>
      </c>
      <c r="B22" s="66">
        <v>2</v>
      </c>
      <c r="C22" s="66"/>
      <c r="D22" s="66"/>
      <c r="E22" s="66">
        <f t="shared" si="3"/>
        <v>2</v>
      </c>
      <c r="F22" s="6"/>
      <c r="G22" s="6">
        <f t="shared" si="0"/>
        <v>4</v>
      </c>
      <c r="H22" s="6">
        <f t="shared" si="1"/>
        <v>2</v>
      </c>
      <c r="I22" s="6" t="b">
        <f t="shared" si="2"/>
        <v>1</v>
      </c>
    </row>
    <row r="23" spans="1:9" ht="12" x14ac:dyDescent="0.2">
      <c r="A23" s="67" t="s">
        <v>17</v>
      </c>
      <c r="B23" s="66">
        <v>1</v>
      </c>
      <c r="C23" s="66">
        <v>2</v>
      </c>
      <c r="D23" s="66">
        <v>0</v>
      </c>
      <c r="E23" s="66">
        <f t="shared" si="3"/>
        <v>3</v>
      </c>
      <c r="F23" s="6"/>
      <c r="G23" s="6">
        <f t="shared" si="0"/>
        <v>6</v>
      </c>
      <c r="H23" s="6">
        <f t="shared" si="1"/>
        <v>3</v>
      </c>
      <c r="I23" s="6" t="b">
        <f t="shared" si="2"/>
        <v>1</v>
      </c>
    </row>
    <row r="24" spans="1:9" ht="12" x14ac:dyDescent="0.2">
      <c r="A24" s="67" t="s">
        <v>35</v>
      </c>
      <c r="B24" s="66">
        <v>1</v>
      </c>
      <c r="C24" s="66">
        <v>3</v>
      </c>
      <c r="D24" s="66"/>
      <c r="E24" s="66">
        <f t="shared" si="3"/>
        <v>4</v>
      </c>
      <c r="F24" s="6"/>
      <c r="G24" s="6">
        <f t="shared" si="0"/>
        <v>8</v>
      </c>
      <c r="H24" s="6">
        <f t="shared" si="1"/>
        <v>4</v>
      </c>
      <c r="I24" s="6" t="b">
        <f t="shared" si="2"/>
        <v>1</v>
      </c>
    </row>
    <row r="25" spans="1:9" ht="12" x14ac:dyDescent="0.2">
      <c r="A25" s="67" t="s">
        <v>145</v>
      </c>
      <c r="B25" s="66"/>
      <c r="C25" s="66">
        <v>1</v>
      </c>
      <c r="D25" s="66"/>
      <c r="E25" s="66">
        <f t="shared" si="3"/>
        <v>1</v>
      </c>
      <c r="F25" s="6"/>
      <c r="G25" s="6">
        <f t="shared" si="0"/>
        <v>2</v>
      </c>
      <c r="H25" s="6">
        <f t="shared" si="1"/>
        <v>1</v>
      </c>
      <c r="I25" s="6" t="b">
        <f t="shared" si="2"/>
        <v>1</v>
      </c>
    </row>
    <row r="26" spans="1:9" ht="12" x14ac:dyDescent="0.2">
      <c r="A26" s="67" t="s">
        <v>52</v>
      </c>
      <c r="B26" s="66"/>
      <c r="C26" s="66">
        <v>1</v>
      </c>
      <c r="D26" s="66">
        <v>1</v>
      </c>
      <c r="E26" s="66">
        <f t="shared" si="3"/>
        <v>2</v>
      </c>
      <c r="F26" s="6"/>
      <c r="G26" s="6">
        <f t="shared" si="0"/>
        <v>4</v>
      </c>
      <c r="H26" s="6">
        <f t="shared" si="1"/>
        <v>2</v>
      </c>
      <c r="I26" s="6" t="b">
        <f t="shared" si="2"/>
        <v>1</v>
      </c>
    </row>
    <row r="27" spans="1:9" ht="12" x14ac:dyDescent="0.2">
      <c r="A27" s="67" t="s">
        <v>37</v>
      </c>
      <c r="B27" s="66">
        <v>3</v>
      </c>
      <c r="C27" s="66">
        <v>4</v>
      </c>
      <c r="D27" s="66"/>
      <c r="E27" s="66">
        <f t="shared" si="3"/>
        <v>7</v>
      </c>
      <c r="F27" s="6"/>
      <c r="G27" s="6">
        <f t="shared" si="0"/>
        <v>14</v>
      </c>
      <c r="H27" s="6">
        <f t="shared" si="1"/>
        <v>7</v>
      </c>
      <c r="I27" s="6" t="b">
        <f t="shared" si="2"/>
        <v>1</v>
      </c>
    </row>
    <row r="28" spans="1:9" ht="12" x14ac:dyDescent="0.2">
      <c r="A28" s="67" t="s">
        <v>38</v>
      </c>
      <c r="B28" s="66">
        <v>6</v>
      </c>
      <c r="C28" s="66">
        <v>1</v>
      </c>
      <c r="D28" s="66"/>
      <c r="E28" s="66">
        <f t="shared" si="3"/>
        <v>7</v>
      </c>
      <c r="F28" s="6"/>
      <c r="G28" s="6">
        <f t="shared" si="0"/>
        <v>14</v>
      </c>
      <c r="H28" s="6">
        <f t="shared" si="1"/>
        <v>7</v>
      </c>
      <c r="I28" s="6" t="b">
        <f t="shared" si="2"/>
        <v>1</v>
      </c>
    </row>
    <row r="29" spans="1:9" ht="12" x14ac:dyDescent="0.2">
      <c r="A29" s="67" t="s">
        <v>18</v>
      </c>
      <c r="B29" s="66">
        <v>2</v>
      </c>
      <c r="C29" s="66">
        <v>1</v>
      </c>
      <c r="D29" s="66"/>
      <c r="E29" s="66">
        <f t="shared" si="3"/>
        <v>3</v>
      </c>
      <c r="F29" s="6"/>
      <c r="G29" s="6">
        <f t="shared" si="0"/>
        <v>6</v>
      </c>
      <c r="H29" s="6">
        <f t="shared" si="1"/>
        <v>3</v>
      </c>
      <c r="I29" s="6" t="b">
        <f t="shared" si="2"/>
        <v>1</v>
      </c>
    </row>
    <row r="30" spans="1:9" ht="12" x14ac:dyDescent="0.2">
      <c r="A30" s="64" t="s">
        <v>70</v>
      </c>
      <c r="B30" s="68">
        <f>SUM(B31:B34)</f>
        <v>1</v>
      </c>
      <c r="C30" s="68">
        <f t="shared" ref="C30:E30" si="4">SUM(C31:C34)</f>
        <v>3</v>
      </c>
      <c r="D30" s="68">
        <f t="shared" si="4"/>
        <v>0</v>
      </c>
      <c r="E30" s="68">
        <f t="shared" si="4"/>
        <v>4</v>
      </c>
      <c r="F30" s="6"/>
      <c r="G30" s="6">
        <f t="shared" si="0"/>
        <v>8</v>
      </c>
      <c r="H30" s="6">
        <f t="shared" si="1"/>
        <v>4</v>
      </c>
      <c r="I30" s="6" t="b">
        <f t="shared" si="2"/>
        <v>1</v>
      </c>
    </row>
    <row r="31" spans="1:9" ht="23.25" customHeight="1" x14ac:dyDescent="0.2">
      <c r="A31" s="67" t="s">
        <v>71</v>
      </c>
      <c r="B31" s="66"/>
      <c r="C31" s="66">
        <v>1</v>
      </c>
      <c r="D31" s="66"/>
      <c r="E31" s="69">
        <f>SUM(B31:D31)</f>
        <v>1</v>
      </c>
      <c r="F31" s="6"/>
      <c r="G31" s="6">
        <f t="shared" si="0"/>
        <v>2</v>
      </c>
      <c r="H31" s="6">
        <f t="shared" si="1"/>
        <v>1</v>
      </c>
      <c r="I31" s="6" t="b">
        <f t="shared" si="2"/>
        <v>1</v>
      </c>
    </row>
    <row r="32" spans="1:9" ht="48" x14ac:dyDescent="0.2">
      <c r="A32" s="67" t="s">
        <v>72</v>
      </c>
      <c r="B32" s="66"/>
      <c r="C32" s="66">
        <v>1</v>
      </c>
      <c r="D32" s="66"/>
      <c r="E32" s="69">
        <f t="shared" ref="E32:E34" si="5">SUM(B32:D32)</f>
        <v>1</v>
      </c>
      <c r="F32" s="6"/>
      <c r="G32" s="6">
        <f t="shared" si="0"/>
        <v>2</v>
      </c>
      <c r="H32" s="6">
        <f t="shared" si="1"/>
        <v>1</v>
      </c>
      <c r="I32" s="6" t="b">
        <f t="shared" si="2"/>
        <v>1</v>
      </c>
    </row>
    <row r="33" spans="1:9" ht="24" x14ac:dyDescent="0.2">
      <c r="A33" s="67" t="s">
        <v>73</v>
      </c>
      <c r="B33" s="66"/>
      <c r="C33" s="66">
        <v>1</v>
      </c>
      <c r="D33" s="66"/>
      <c r="E33" s="69">
        <f t="shared" si="5"/>
        <v>1</v>
      </c>
      <c r="F33" s="6"/>
      <c r="G33" s="6">
        <f t="shared" si="0"/>
        <v>2</v>
      </c>
      <c r="H33" s="6">
        <f t="shared" si="1"/>
        <v>1</v>
      </c>
      <c r="I33" s="6" t="b">
        <f t="shared" si="2"/>
        <v>1</v>
      </c>
    </row>
    <row r="34" spans="1:9" ht="12" x14ac:dyDescent="0.2">
      <c r="A34" s="67" t="s">
        <v>74</v>
      </c>
      <c r="B34" s="66">
        <v>1</v>
      </c>
      <c r="C34" s="66"/>
      <c r="D34" s="66"/>
      <c r="E34" s="69">
        <f t="shared" si="5"/>
        <v>1</v>
      </c>
      <c r="F34" s="6"/>
      <c r="G34" s="6">
        <f t="shared" si="0"/>
        <v>2</v>
      </c>
      <c r="H34" s="6">
        <f t="shared" si="1"/>
        <v>1</v>
      </c>
      <c r="I34" s="6" t="b">
        <f t="shared" si="2"/>
        <v>1</v>
      </c>
    </row>
    <row r="35" spans="1:9" ht="12" x14ac:dyDescent="0.2">
      <c r="A35" s="64" t="s">
        <v>75</v>
      </c>
      <c r="B35" s="65">
        <f>SUM(B36:B42)</f>
        <v>12</v>
      </c>
      <c r="C35" s="65">
        <f>SUM(C36:C42)</f>
        <v>8</v>
      </c>
      <c r="D35" s="65">
        <f>SUM(D36:D42)</f>
        <v>3</v>
      </c>
      <c r="E35" s="65">
        <f>SUM(E36:E42)</f>
        <v>23</v>
      </c>
      <c r="F35" s="6"/>
      <c r="G35" s="6">
        <f t="shared" si="0"/>
        <v>46</v>
      </c>
      <c r="H35" s="6">
        <f t="shared" si="1"/>
        <v>23</v>
      </c>
      <c r="I35" s="6" t="b">
        <f t="shared" si="2"/>
        <v>1</v>
      </c>
    </row>
    <row r="36" spans="1:9" ht="12.75" customHeight="1" x14ac:dyDescent="0.2">
      <c r="A36" s="67" t="s">
        <v>40</v>
      </c>
      <c r="B36" s="70">
        <v>3</v>
      </c>
      <c r="C36" s="70">
        <v>1</v>
      </c>
      <c r="D36" s="70">
        <v>1</v>
      </c>
      <c r="E36" s="70">
        <f>SUM(B36:D36)</f>
        <v>5</v>
      </c>
      <c r="F36" s="6"/>
      <c r="G36" s="6">
        <f t="shared" si="0"/>
        <v>10</v>
      </c>
      <c r="H36" s="6">
        <f t="shared" si="1"/>
        <v>5</v>
      </c>
      <c r="I36" s="6" t="b">
        <f t="shared" si="2"/>
        <v>1</v>
      </c>
    </row>
    <row r="37" spans="1:9" ht="12.75" customHeight="1" x14ac:dyDescent="0.2">
      <c r="A37" s="67" t="s">
        <v>5</v>
      </c>
      <c r="B37" s="70"/>
      <c r="C37" s="70">
        <v>2</v>
      </c>
      <c r="D37" s="70"/>
      <c r="E37" s="70">
        <f>SUM(B37:D37)</f>
        <v>2</v>
      </c>
      <c r="F37" s="6"/>
      <c r="G37" s="6"/>
      <c r="H37" s="6"/>
      <c r="I37" s="6"/>
    </row>
    <row r="38" spans="1:9" ht="12.75" customHeight="1" x14ac:dyDescent="0.2">
      <c r="A38" s="67" t="s">
        <v>21</v>
      </c>
      <c r="B38" s="70">
        <v>3</v>
      </c>
      <c r="C38" s="70">
        <v>1</v>
      </c>
      <c r="D38" s="70"/>
      <c r="E38" s="70">
        <f t="shared" ref="E38:E39" si="6">SUM(B38:D38)</f>
        <v>4</v>
      </c>
      <c r="F38" s="6"/>
      <c r="G38" s="6">
        <f t="shared" si="0"/>
        <v>8</v>
      </c>
      <c r="H38" s="6">
        <f t="shared" si="1"/>
        <v>4</v>
      </c>
      <c r="I38" s="6" t="b">
        <f t="shared" si="2"/>
        <v>1</v>
      </c>
    </row>
    <row r="39" spans="1:9" ht="12.75" customHeight="1" x14ac:dyDescent="0.2">
      <c r="A39" s="67" t="s">
        <v>41</v>
      </c>
      <c r="B39" s="70">
        <v>1</v>
      </c>
      <c r="C39" s="70"/>
      <c r="D39" s="70"/>
      <c r="E39" s="70">
        <f t="shared" si="6"/>
        <v>1</v>
      </c>
      <c r="F39" s="6"/>
      <c r="G39" s="6">
        <f t="shared" si="0"/>
        <v>2</v>
      </c>
      <c r="H39" s="6">
        <f t="shared" si="1"/>
        <v>1</v>
      </c>
      <c r="I39" s="6" t="b">
        <f t="shared" si="2"/>
        <v>1</v>
      </c>
    </row>
    <row r="40" spans="1:9" ht="12.75" customHeight="1" x14ac:dyDescent="0.2">
      <c r="A40" s="67" t="s">
        <v>6</v>
      </c>
      <c r="B40" s="70">
        <v>1</v>
      </c>
      <c r="C40" s="70">
        <v>1</v>
      </c>
      <c r="D40" s="70">
        <v>1</v>
      </c>
      <c r="E40" s="70">
        <f>SUM(B40:D40)</f>
        <v>3</v>
      </c>
      <c r="F40" s="6"/>
      <c r="G40" s="6">
        <f>SUM(B42:E42)</f>
        <v>10</v>
      </c>
      <c r="H40" s="6">
        <f t="shared" si="1"/>
        <v>5</v>
      </c>
      <c r="I40" s="6" t="b">
        <f>EXACT(E42,H40)</f>
        <v>1</v>
      </c>
    </row>
    <row r="41" spans="1:9" ht="12.75" customHeight="1" x14ac:dyDescent="0.2">
      <c r="A41" s="67" t="s">
        <v>25</v>
      </c>
      <c r="B41" s="70">
        <v>2</v>
      </c>
      <c r="C41" s="70"/>
      <c r="D41" s="70">
        <v>1</v>
      </c>
      <c r="E41" s="70">
        <f>SUM(B41:D41)</f>
        <v>3</v>
      </c>
      <c r="F41" s="6"/>
      <c r="G41" s="6">
        <f>SUM(B40:E40)</f>
        <v>6</v>
      </c>
      <c r="H41" s="6">
        <f t="shared" si="1"/>
        <v>3</v>
      </c>
      <c r="I41" s="6" t="b">
        <f>EXACT(E40,H41)</f>
        <v>1</v>
      </c>
    </row>
    <row r="42" spans="1:9" ht="12.75" customHeight="1" x14ac:dyDescent="0.2">
      <c r="A42" s="67" t="s">
        <v>23</v>
      </c>
      <c r="B42" s="70">
        <v>2</v>
      </c>
      <c r="C42" s="70">
        <v>3</v>
      </c>
      <c r="D42" s="70"/>
      <c r="E42" s="70">
        <f>SUM(B42:D42)</f>
        <v>5</v>
      </c>
      <c r="F42" s="6"/>
      <c r="G42" s="6">
        <f>SUM(B37:E37)</f>
        <v>4</v>
      </c>
      <c r="H42" s="6">
        <f t="shared" si="1"/>
        <v>2</v>
      </c>
      <c r="I42" s="6" t="b">
        <f>EXACT(E37,H42)</f>
        <v>1</v>
      </c>
    </row>
    <row r="43" spans="1:9" ht="12.75" customHeight="1" x14ac:dyDescent="0.2">
      <c r="A43" s="64" t="s">
        <v>76</v>
      </c>
      <c r="B43" s="65">
        <f>SUM(B44:B44)</f>
        <v>0</v>
      </c>
      <c r="C43" s="65">
        <f>SUM(C44:C44)</f>
        <v>1</v>
      </c>
      <c r="D43" s="65">
        <f>SUM(D44:D44)</f>
        <v>1</v>
      </c>
      <c r="E43" s="65">
        <f>SUM(B43:D43)</f>
        <v>2</v>
      </c>
      <c r="F43" s="6"/>
      <c r="G43" s="6">
        <f t="shared" si="0"/>
        <v>4</v>
      </c>
      <c r="H43" s="6">
        <f t="shared" si="1"/>
        <v>2</v>
      </c>
      <c r="I43" s="6" t="b">
        <f t="shared" si="2"/>
        <v>1</v>
      </c>
    </row>
    <row r="44" spans="1:9" ht="12" x14ac:dyDescent="0.2">
      <c r="A44" s="67" t="s">
        <v>77</v>
      </c>
      <c r="B44" s="70"/>
      <c r="C44" s="70">
        <v>1</v>
      </c>
      <c r="D44" s="70">
        <v>1</v>
      </c>
      <c r="E44" s="70">
        <v>2</v>
      </c>
      <c r="F44" s="6"/>
      <c r="G44" s="6">
        <f t="shared" si="0"/>
        <v>4</v>
      </c>
      <c r="H44" s="6">
        <f t="shared" si="1"/>
        <v>2</v>
      </c>
      <c r="I44" s="6" t="b">
        <f t="shared" si="2"/>
        <v>1</v>
      </c>
    </row>
    <row r="45" spans="1:9" ht="12" x14ac:dyDescent="0.2">
      <c r="A45" s="64" t="s">
        <v>156</v>
      </c>
      <c r="B45" s="65">
        <f>SUM(B46)</f>
        <v>0</v>
      </c>
      <c r="C45" s="65">
        <f t="shared" ref="C45:E45" si="7">SUM(C46)</f>
        <v>1</v>
      </c>
      <c r="D45" s="65">
        <f t="shared" si="7"/>
        <v>0</v>
      </c>
      <c r="E45" s="65">
        <f t="shared" si="7"/>
        <v>1</v>
      </c>
      <c r="F45" s="6"/>
      <c r="G45" s="6"/>
      <c r="H45" s="6"/>
      <c r="I45" s="6"/>
    </row>
    <row r="46" spans="1:9" ht="12" x14ac:dyDescent="0.2">
      <c r="A46" s="67" t="s">
        <v>78</v>
      </c>
      <c r="B46" s="70"/>
      <c r="C46" s="70">
        <v>1</v>
      </c>
      <c r="D46" s="70"/>
      <c r="E46" s="70">
        <f>SUM(B46:D46)</f>
        <v>1</v>
      </c>
      <c r="F46" s="6"/>
      <c r="G46" s="6"/>
      <c r="H46" s="6"/>
      <c r="I46" s="6"/>
    </row>
    <row r="47" spans="1:9" ht="12" x14ac:dyDescent="0.2">
      <c r="A47" s="64" t="s">
        <v>79</v>
      </c>
      <c r="B47" s="65">
        <f>SUM(B48:B58)</f>
        <v>0</v>
      </c>
      <c r="C47" s="65">
        <f>SUM(C48:C58)</f>
        <v>7</v>
      </c>
      <c r="D47" s="65">
        <f>SUM(D48:D58)</f>
        <v>6</v>
      </c>
      <c r="E47" s="65">
        <f>SUM(E48:E58)</f>
        <v>13</v>
      </c>
      <c r="F47" s="6"/>
      <c r="G47" s="6">
        <f t="shared" si="0"/>
        <v>26</v>
      </c>
      <c r="H47" s="6">
        <f t="shared" si="1"/>
        <v>13</v>
      </c>
      <c r="I47" s="6" t="b">
        <f t="shared" si="2"/>
        <v>1</v>
      </c>
    </row>
    <row r="48" spans="1:9" ht="12" x14ac:dyDescent="0.2">
      <c r="A48" s="67" t="s">
        <v>80</v>
      </c>
      <c r="B48" s="66"/>
      <c r="C48" s="66">
        <v>1</v>
      </c>
      <c r="D48" s="66"/>
      <c r="E48" s="70">
        <f>SUM(B48:D48)</f>
        <v>1</v>
      </c>
      <c r="F48" s="6"/>
      <c r="G48" s="6">
        <f t="shared" si="0"/>
        <v>2</v>
      </c>
      <c r="H48" s="6">
        <f t="shared" si="1"/>
        <v>1</v>
      </c>
      <c r="I48" s="6" t="b">
        <f t="shared" si="2"/>
        <v>1</v>
      </c>
    </row>
    <row r="49" spans="1:9" ht="12" x14ac:dyDescent="0.2">
      <c r="A49" s="67" t="s">
        <v>81</v>
      </c>
      <c r="B49" s="66"/>
      <c r="C49" s="66">
        <v>1</v>
      </c>
      <c r="D49" s="66"/>
      <c r="E49" s="70">
        <f t="shared" ref="E49:E58" si="8">SUM(B49:D49)</f>
        <v>1</v>
      </c>
      <c r="F49" s="6"/>
      <c r="G49" s="6">
        <f t="shared" si="0"/>
        <v>2</v>
      </c>
      <c r="H49" s="6">
        <f t="shared" si="1"/>
        <v>1</v>
      </c>
      <c r="I49" s="6" t="b">
        <f t="shared" si="2"/>
        <v>1</v>
      </c>
    </row>
    <row r="50" spans="1:9" ht="12" x14ac:dyDescent="0.2">
      <c r="A50" s="67" t="s">
        <v>82</v>
      </c>
      <c r="B50" s="66"/>
      <c r="C50" s="66">
        <v>1</v>
      </c>
      <c r="D50" s="66"/>
      <c r="E50" s="70">
        <f t="shared" si="8"/>
        <v>1</v>
      </c>
      <c r="F50" s="6"/>
      <c r="G50" s="6">
        <f t="shared" si="0"/>
        <v>2</v>
      </c>
      <c r="H50" s="6">
        <f t="shared" si="1"/>
        <v>1</v>
      </c>
      <c r="I50" s="6" t="b">
        <f t="shared" si="2"/>
        <v>1</v>
      </c>
    </row>
    <row r="51" spans="1:9" ht="12" x14ac:dyDescent="0.2">
      <c r="A51" s="67" t="s">
        <v>83</v>
      </c>
      <c r="B51" s="66"/>
      <c r="C51" s="66">
        <v>1</v>
      </c>
      <c r="D51" s="66"/>
      <c r="E51" s="70">
        <f t="shared" si="8"/>
        <v>1</v>
      </c>
      <c r="F51" s="6"/>
      <c r="G51" s="6">
        <f t="shared" si="0"/>
        <v>2</v>
      </c>
      <c r="H51" s="6">
        <f t="shared" si="1"/>
        <v>1</v>
      </c>
      <c r="I51" s="6" t="b">
        <f t="shared" si="2"/>
        <v>1</v>
      </c>
    </row>
    <row r="52" spans="1:9" ht="12" x14ac:dyDescent="0.2">
      <c r="A52" s="67" t="s">
        <v>84</v>
      </c>
      <c r="B52" s="66"/>
      <c r="C52" s="66">
        <v>1</v>
      </c>
      <c r="D52" s="66"/>
      <c r="E52" s="70">
        <f t="shared" si="8"/>
        <v>1</v>
      </c>
      <c r="F52" s="6"/>
      <c r="G52" s="6">
        <f t="shared" si="0"/>
        <v>2</v>
      </c>
      <c r="H52" s="6">
        <f t="shared" si="1"/>
        <v>1</v>
      </c>
      <c r="I52" s="6" t="b">
        <f t="shared" si="2"/>
        <v>1</v>
      </c>
    </row>
    <row r="53" spans="1:9" ht="14.25" customHeight="1" x14ac:dyDescent="0.2">
      <c r="A53" s="67" t="s">
        <v>139</v>
      </c>
      <c r="B53" s="66"/>
      <c r="C53" s="66">
        <v>1</v>
      </c>
      <c r="D53" s="66"/>
      <c r="E53" s="70">
        <f t="shared" si="8"/>
        <v>1</v>
      </c>
      <c r="F53" s="6"/>
      <c r="G53" s="6">
        <f t="shared" si="0"/>
        <v>2</v>
      </c>
      <c r="H53" s="6">
        <f t="shared" si="1"/>
        <v>1</v>
      </c>
      <c r="I53" s="6" t="b">
        <f t="shared" si="2"/>
        <v>1</v>
      </c>
    </row>
    <row r="54" spans="1:9" ht="12" x14ac:dyDescent="0.2">
      <c r="A54" s="67" t="s">
        <v>85</v>
      </c>
      <c r="B54" s="66"/>
      <c r="C54" s="66"/>
      <c r="D54" s="66">
        <v>1</v>
      </c>
      <c r="E54" s="70">
        <f t="shared" si="8"/>
        <v>1</v>
      </c>
      <c r="F54" s="6"/>
      <c r="G54" s="6">
        <f t="shared" si="0"/>
        <v>2</v>
      </c>
      <c r="H54" s="6">
        <f t="shared" si="1"/>
        <v>1</v>
      </c>
      <c r="I54" s="6" t="b">
        <f t="shared" si="2"/>
        <v>1</v>
      </c>
    </row>
    <row r="55" spans="1:9" ht="12" x14ac:dyDescent="0.2">
      <c r="A55" s="67" t="s">
        <v>86</v>
      </c>
      <c r="B55" s="66"/>
      <c r="C55" s="66"/>
      <c r="D55" s="66">
        <v>3</v>
      </c>
      <c r="E55" s="70">
        <f t="shared" si="8"/>
        <v>3</v>
      </c>
      <c r="F55" s="6"/>
      <c r="G55" s="6">
        <f t="shared" si="0"/>
        <v>6</v>
      </c>
      <c r="H55" s="6">
        <f t="shared" si="1"/>
        <v>3</v>
      </c>
      <c r="I55" s="6" t="b">
        <f t="shared" si="2"/>
        <v>1</v>
      </c>
    </row>
    <row r="56" spans="1:9" ht="12" x14ac:dyDescent="0.2">
      <c r="A56" s="67" t="s">
        <v>87</v>
      </c>
      <c r="B56" s="66"/>
      <c r="C56" s="66"/>
      <c r="D56" s="66">
        <v>1</v>
      </c>
      <c r="E56" s="70">
        <f t="shared" si="8"/>
        <v>1</v>
      </c>
      <c r="F56" s="6"/>
      <c r="G56" s="6">
        <f t="shared" si="0"/>
        <v>2</v>
      </c>
      <c r="H56" s="6">
        <f t="shared" si="1"/>
        <v>1</v>
      </c>
      <c r="I56" s="6" t="b">
        <f t="shared" si="2"/>
        <v>1</v>
      </c>
    </row>
    <row r="57" spans="1:9" ht="12" x14ac:dyDescent="0.2">
      <c r="A57" s="67" t="s">
        <v>88</v>
      </c>
      <c r="B57" s="66"/>
      <c r="C57" s="66"/>
      <c r="D57" s="66">
        <v>1</v>
      </c>
      <c r="E57" s="70">
        <f t="shared" si="8"/>
        <v>1</v>
      </c>
      <c r="F57" s="6"/>
      <c r="G57" s="6">
        <f t="shared" si="0"/>
        <v>2</v>
      </c>
      <c r="H57" s="6">
        <f t="shared" si="1"/>
        <v>1</v>
      </c>
      <c r="I57" s="6" t="b">
        <f t="shared" si="2"/>
        <v>1</v>
      </c>
    </row>
    <row r="58" spans="1:9" ht="12" x14ac:dyDescent="0.2">
      <c r="A58" s="67" t="s">
        <v>89</v>
      </c>
      <c r="B58" s="66"/>
      <c r="C58" s="66">
        <v>1</v>
      </c>
      <c r="D58" s="66"/>
      <c r="E58" s="70">
        <f t="shared" si="8"/>
        <v>1</v>
      </c>
      <c r="F58" s="6"/>
      <c r="G58" s="6">
        <f t="shared" si="0"/>
        <v>2</v>
      </c>
      <c r="H58" s="6">
        <f t="shared" si="1"/>
        <v>1</v>
      </c>
      <c r="I58" s="6" t="b">
        <f t="shared" si="2"/>
        <v>1</v>
      </c>
    </row>
    <row r="59" spans="1:9" ht="12.75" customHeight="1" x14ac:dyDescent="0.2">
      <c r="A59" s="64" t="s">
        <v>90</v>
      </c>
      <c r="B59" s="65">
        <f>SUM(B60:B71)</f>
        <v>75</v>
      </c>
      <c r="C59" s="65">
        <f>SUM(C60:C71)</f>
        <v>39</v>
      </c>
      <c r="D59" s="65">
        <f>SUM(D60:D71)</f>
        <v>14</v>
      </c>
      <c r="E59" s="65">
        <f>SUM(B59:D59)</f>
        <v>128</v>
      </c>
      <c r="F59" s="6"/>
      <c r="G59" s="6">
        <f t="shared" si="0"/>
        <v>256</v>
      </c>
      <c r="H59" s="6">
        <f t="shared" si="1"/>
        <v>128</v>
      </c>
      <c r="I59" s="6" t="b">
        <f t="shared" si="2"/>
        <v>1</v>
      </c>
    </row>
    <row r="60" spans="1:9" ht="12.75" customHeight="1" x14ac:dyDescent="0.2">
      <c r="A60" s="67" t="s">
        <v>91</v>
      </c>
      <c r="B60" s="66"/>
      <c r="C60" s="66">
        <v>1</v>
      </c>
      <c r="D60" s="66"/>
      <c r="E60" s="70">
        <f>SUM(B60:D60)</f>
        <v>1</v>
      </c>
      <c r="F60" s="6"/>
      <c r="G60" s="6">
        <f t="shared" si="0"/>
        <v>2</v>
      </c>
      <c r="H60" s="6">
        <f t="shared" si="1"/>
        <v>1</v>
      </c>
      <c r="I60" s="6" t="b">
        <f t="shared" si="2"/>
        <v>1</v>
      </c>
    </row>
    <row r="61" spans="1:9" ht="12.75" customHeight="1" x14ac:dyDescent="0.2">
      <c r="A61" s="67" t="s">
        <v>92</v>
      </c>
      <c r="B61" s="66"/>
      <c r="C61" s="66">
        <v>1</v>
      </c>
      <c r="D61" s="66"/>
      <c r="E61" s="70">
        <f t="shared" ref="E61:E71" si="9">SUM(B61:D61)</f>
        <v>1</v>
      </c>
      <c r="F61" s="6"/>
      <c r="G61" s="6">
        <f t="shared" si="0"/>
        <v>2</v>
      </c>
      <c r="H61" s="6">
        <f t="shared" si="1"/>
        <v>1</v>
      </c>
      <c r="I61" s="6" t="b">
        <f t="shared" si="2"/>
        <v>1</v>
      </c>
    </row>
    <row r="62" spans="1:9" ht="12.75" customHeight="1" x14ac:dyDescent="0.2">
      <c r="A62" s="67" t="s">
        <v>93</v>
      </c>
      <c r="B62" s="66"/>
      <c r="C62" s="66">
        <v>1</v>
      </c>
      <c r="D62" s="66"/>
      <c r="E62" s="70">
        <f t="shared" si="9"/>
        <v>1</v>
      </c>
      <c r="F62" s="6"/>
      <c r="G62" s="6">
        <f t="shared" si="0"/>
        <v>2</v>
      </c>
      <c r="H62" s="6">
        <f t="shared" si="1"/>
        <v>1</v>
      </c>
      <c r="I62" s="6" t="b">
        <f t="shared" si="2"/>
        <v>1</v>
      </c>
    </row>
    <row r="63" spans="1:9" ht="12" x14ac:dyDescent="0.2">
      <c r="A63" s="67" t="s">
        <v>94</v>
      </c>
      <c r="B63" s="66"/>
      <c r="C63" s="66">
        <v>1</v>
      </c>
      <c r="D63" s="66"/>
      <c r="E63" s="70">
        <f t="shared" si="9"/>
        <v>1</v>
      </c>
      <c r="F63" s="6"/>
      <c r="G63" s="6">
        <f t="shared" si="0"/>
        <v>2</v>
      </c>
      <c r="H63" s="6">
        <f t="shared" si="1"/>
        <v>1</v>
      </c>
      <c r="I63" s="6" t="b">
        <f t="shared" si="2"/>
        <v>1</v>
      </c>
    </row>
    <row r="64" spans="1:9" ht="12" x14ac:dyDescent="0.2">
      <c r="A64" s="67" t="s">
        <v>95</v>
      </c>
      <c r="B64" s="66"/>
      <c r="C64" s="66">
        <v>1</v>
      </c>
      <c r="D64" s="66"/>
      <c r="E64" s="70">
        <f t="shared" si="9"/>
        <v>1</v>
      </c>
      <c r="F64" s="6"/>
      <c r="G64" s="6">
        <f t="shared" si="0"/>
        <v>2</v>
      </c>
      <c r="H64" s="6">
        <f t="shared" si="1"/>
        <v>1</v>
      </c>
      <c r="I64" s="6" t="b">
        <f t="shared" si="2"/>
        <v>1</v>
      </c>
    </row>
    <row r="65" spans="1:9" ht="12" x14ac:dyDescent="0.2">
      <c r="A65" s="67" t="s">
        <v>96</v>
      </c>
      <c r="B65" s="66"/>
      <c r="C65" s="66"/>
      <c r="D65" s="66">
        <v>8</v>
      </c>
      <c r="E65" s="70">
        <f t="shared" si="9"/>
        <v>8</v>
      </c>
      <c r="F65" s="6"/>
      <c r="G65" s="6">
        <f t="shared" si="0"/>
        <v>16</v>
      </c>
      <c r="H65" s="6">
        <f t="shared" si="1"/>
        <v>8</v>
      </c>
      <c r="I65" s="6" t="b">
        <f t="shared" si="2"/>
        <v>1</v>
      </c>
    </row>
    <row r="66" spans="1:9" ht="12" x14ac:dyDescent="0.2">
      <c r="A66" s="67" t="s">
        <v>97</v>
      </c>
      <c r="B66" s="66"/>
      <c r="C66" s="66"/>
      <c r="D66" s="66">
        <v>1</v>
      </c>
      <c r="E66" s="70">
        <f t="shared" si="9"/>
        <v>1</v>
      </c>
      <c r="F66" s="6"/>
      <c r="G66" s="6">
        <f t="shared" si="0"/>
        <v>2</v>
      </c>
      <c r="H66" s="6">
        <f t="shared" si="1"/>
        <v>1</v>
      </c>
      <c r="I66" s="6" t="b">
        <f t="shared" si="2"/>
        <v>1</v>
      </c>
    </row>
    <row r="67" spans="1:9" ht="12" x14ac:dyDescent="0.2">
      <c r="A67" s="67" t="s">
        <v>98</v>
      </c>
      <c r="B67" s="66">
        <v>1</v>
      </c>
      <c r="C67" s="66">
        <v>22</v>
      </c>
      <c r="D67" s="66"/>
      <c r="E67" s="70">
        <f t="shared" si="9"/>
        <v>23</v>
      </c>
      <c r="F67" s="6"/>
      <c r="G67" s="6">
        <f t="shared" si="0"/>
        <v>46</v>
      </c>
      <c r="H67" s="6">
        <f t="shared" si="1"/>
        <v>23</v>
      </c>
      <c r="I67" s="6" t="b">
        <f t="shared" si="2"/>
        <v>1</v>
      </c>
    </row>
    <row r="68" spans="1:9" ht="12" x14ac:dyDescent="0.2">
      <c r="A68" s="67" t="s">
        <v>99</v>
      </c>
      <c r="B68" s="66">
        <v>1</v>
      </c>
      <c r="C68" s="66">
        <v>3</v>
      </c>
      <c r="D68" s="66"/>
      <c r="E68" s="70">
        <f t="shared" si="9"/>
        <v>4</v>
      </c>
      <c r="F68" s="6"/>
      <c r="G68" s="6">
        <f t="shared" si="0"/>
        <v>8</v>
      </c>
      <c r="H68" s="6">
        <f t="shared" si="1"/>
        <v>4</v>
      </c>
      <c r="I68" s="6" t="b">
        <f t="shared" si="2"/>
        <v>1</v>
      </c>
    </row>
    <row r="69" spans="1:9" ht="12" x14ac:dyDescent="0.2">
      <c r="A69" s="67" t="s">
        <v>100</v>
      </c>
      <c r="B69" s="66">
        <v>70</v>
      </c>
      <c r="C69" s="66">
        <v>4</v>
      </c>
      <c r="D69" s="66"/>
      <c r="E69" s="70">
        <f t="shared" si="9"/>
        <v>74</v>
      </c>
      <c r="F69" s="6"/>
      <c r="G69" s="6">
        <f t="shared" ref="G69:G100" si="10">SUM(B69:E69)</f>
        <v>148</v>
      </c>
      <c r="H69" s="6">
        <f t="shared" ref="H69:H100" si="11">G69/2</f>
        <v>74</v>
      </c>
      <c r="I69" s="6" t="b">
        <f t="shared" ref="I69:I100" si="12">EXACT(E69,H69)</f>
        <v>1</v>
      </c>
    </row>
    <row r="70" spans="1:9" ht="12" x14ac:dyDescent="0.2">
      <c r="A70" s="67" t="s">
        <v>101</v>
      </c>
      <c r="B70" s="66">
        <v>2</v>
      </c>
      <c r="C70" s="66">
        <v>2</v>
      </c>
      <c r="D70" s="66">
        <v>5</v>
      </c>
      <c r="E70" s="70">
        <f t="shared" si="9"/>
        <v>9</v>
      </c>
      <c r="F70" s="6"/>
      <c r="G70" s="6">
        <f t="shared" si="10"/>
        <v>18</v>
      </c>
      <c r="H70" s="6">
        <f t="shared" si="11"/>
        <v>9</v>
      </c>
      <c r="I70" s="6" t="b">
        <f t="shared" si="12"/>
        <v>1</v>
      </c>
    </row>
    <row r="71" spans="1:9" ht="24" x14ac:dyDescent="0.2">
      <c r="A71" s="67" t="s">
        <v>102</v>
      </c>
      <c r="B71" s="66">
        <v>1</v>
      </c>
      <c r="C71" s="66">
        <v>3</v>
      </c>
      <c r="D71" s="66"/>
      <c r="E71" s="70">
        <f t="shared" si="9"/>
        <v>4</v>
      </c>
      <c r="F71" s="6"/>
      <c r="G71" s="6">
        <f t="shared" si="10"/>
        <v>8</v>
      </c>
      <c r="H71" s="6">
        <f t="shared" si="11"/>
        <v>4</v>
      </c>
      <c r="I71" s="6" t="b">
        <f t="shared" si="12"/>
        <v>1</v>
      </c>
    </row>
    <row r="72" spans="1:9" ht="12.75" customHeight="1" x14ac:dyDescent="0.2">
      <c r="A72" s="64" t="s">
        <v>103</v>
      </c>
      <c r="B72" s="65">
        <f>SUM(B73:B99)</f>
        <v>5</v>
      </c>
      <c r="C72" s="65">
        <f>SUM(C73:C99)</f>
        <v>58</v>
      </c>
      <c r="D72" s="65">
        <f>SUM(D73:D99)</f>
        <v>3</v>
      </c>
      <c r="E72" s="65">
        <f>SUM(B72:D72)</f>
        <v>66</v>
      </c>
      <c r="F72" s="6"/>
      <c r="G72" s="6">
        <f t="shared" si="10"/>
        <v>132</v>
      </c>
      <c r="H72" s="6">
        <f t="shared" si="11"/>
        <v>66</v>
      </c>
      <c r="I72" s="6" t="b">
        <f t="shared" si="12"/>
        <v>1</v>
      </c>
    </row>
    <row r="73" spans="1:9" ht="12.75" customHeight="1" x14ac:dyDescent="0.2">
      <c r="A73" s="67" t="s">
        <v>104</v>
      </c>
      <c r="B73" s="66"/>
      <c r="C73" s="66">
        <v>1</v>
      </c>
      <c r="D73" s="66"/>
      <c r="E73" s="71">
        <f>SUM(B73:D73)</f>
        <v>1</v>
      </c>
      <c r="F73" s="6"/>
      <c r="G73" s="6">
        <f t="shared" si="10"/>
        <v>2</v>
      </c>
      <c r="H73" s="6">
        <f t="shared" si="11"/>
        <v>1</v>
      </c>
      <c r="I73" s="6" t="b">
        <f t="shared" si="12"/>
        <v>1</v>
      </c>
    </row>
    <row r="74" spans="1:9" ht="12.75" customHeight="1" x14ac:dyDescent="0.2">
      <c r="A74" s="67" t="s">
        <v>105</v>
      </c>
      <c r="B74" s="66"/>
      <c r="C74" s="66">
        <v>1</v>
      </c>
      <c r="D74" s="66"/>
      <c r="E74" s="71">
        <f t="shared" ref="E74:E99" si="13">SUM(B74:D74)</f>
        <v>1</v>
      </c>
      <c r="F74" s="6"/>
      <c r="G74" s="6">
        <f t="shared" si="10"/>
        <v>2</v>
      </c>
      <c r="H74" s="6">
        <f t="shared" si="11"/>
        <v>1</v>
      </c>
      <c r="I74" s="6" t="b">
        <f t="shared" si="12"/>
        <v>1</v>
      </c>
    </row>
    <row r="75" spans="1:9" ht="12.75" customHeight="1" x14ac:dyDescent="0.2">
      <c r="A75" s="67" t="s">
        <v>106</v>
      </c>
      <c r="B75" s="66"/>
      <c r="C75" s="66">
        <v>1</v>
      </c>
      <c r="D75" s="66"/>
      <c r="E75" s="71">
        <f t="shared" si="13"/>
        <v>1</v>
      </c>
      <c r="F75" s="6"/>
      <c r="G75" s="6">
        <f t="shared" si="10"/>
        <v>2</v>
      </c>
      <c r="H75" s="6">
        <f t="shared" si="11"/>
        <v>1</v>
      </c>
      <c r="I75" s="6" t="b">
        <f t="shared" si="12"/>
        <v>1</v>
      </c>
    </row>
    <row r="76" spans="1:9" ht="12.75" customHeight="1" x14ac:dyDescent="0.2">
      <c r="A76" s="67" t="s">
        <v>107</v>
      </c>
      <c r="B76" s="66"/>
      <c r="C76" s="66">
        <v>3</v>
      </c>
      <c r="D76" s="66"/>
      <c r="E76" s="71">
        <f t="shared" si="13"/>
        <v>3</v>
      </c>
      <c r="F76" s="6"/>
      <c r="G76" s="6">
        <f t="shared" si="10"/>
        <v>6</v>
      </c>
      <c r="H76" s="6">
        <f t="shared" si="11"/>
        <v>3</v>
      </c>
      <c r="I76" s="6" t="b">
        <f t="shared" si="12"/>
        <v>1</v>
      </c>
    </row>
    <row r="77" spans="1:9" ht="12.75" customHeight="1" x14ac:dyDescent="0.2">
      <c r="A77" s="67" t="s">
        <v>108</v>
      </c>
      <c r="B77" s="66"/>
      <c r="C77" s="66">
        <v>2</v>
      </c>
      <c r="D77" s="66"/>
      <c r="E77" s="71">
        <f t="shared" si="13"/>
        <v>2</v>
      </c>
      <c r="F77" s="6"/>
      <c r="G77" s="6">
        <f t="shared" si="10"/>
        <v>4</v>
      </c>
      <c r="H77" s="6">
        <f t="shared" si="11"/>
        <v>2</v>
      </c>
      <c r="I77" s="6" t="b">
        <f t="shared" si="12"/>
        <v>1</v>
      </c>
    </row>
    <row r="78" spans="1:9" ht="12.75" customHeight="1" x14ac:dyDescent="0.2">
      <c r="A78" s="67" t="s">
        <v>109</v>
      </c>
      <c r="B78" s="66"/>
      <c r="C78" s="66">
        <v>1</v>
      </c>
      <c r="D78" s="66"/>
      <c r="E78" s="71">
        <f t="shared" si="13"/>
        <v>1</v>
      </c>
      <c r="F78" s="6"/>
      <c r="G78" s="6">
        <f t="shared" si="10"/>
        <v>2</v>
      </c>
      <c r="H78" s="6">
        <f t="shared" si="11"/>
        <v>1</v>
      </c>
      <c r="I78" s="6" t="b">
        <f t="shared" si="12"/>
        <v>1</v>
      </c>
    </row>
    <row r="79" spans="1:9" ht="12.75" customHeight="1" x14ac:dyDescent="0.2">
      <c r="A79" s="67" t="s">
        <v>110</v>
      </c>
      <c r="B79" s="66"/>
      <c r="C79" s="66">
        <v>1</v>
      </c>
      <c r="D79" s="66"/>
      <c r="E79" s="71">
        <f t="shared" si="13"/>
        <v>1</v>
      </c>
      <c r="F79" s="6"/>
      <c r="G79" s="6">
        <f t="shared" si="10"/>
        <v>2</v>
      </c>
      <c r="H79" s="6">
        <f t="shared" si="11"/>
        <v>1</v>
      </c>
      <c r="I79" s="6" t="b">
        <f t="shared" si="12"/>
        <v>1</v>
      </c>
    </row>
    <row r="80" spans="1:9" ht="12.75" customHeight="1" x14ac:dyDescent="0.2">
      <c r="A80" s="67" t="s">
        <v>111</v>
      </c>
      <c r="B80" s="66"/>
      <c r="C80" s="66">
        <v>1</v>
      </c>
      <c r="D80" s="66"/>
      <c r="E80" s="71">
        <f t="shared" si="13"/>
        <v>1</v>
      </c>
      <c r="F80" s="6"/>
      <c r="G80" s="6">
        <f t="shared" si="10"/>
        <v>2</v>
      </c>
      <c r="H80" s="6">
        <f t="shared" si="11"/>
        <v>1</v>
      </c>
      <c r="I80" s="6" t="b">
        <f t="shared" si="12"/>
        <v>1</v>
      </c>
    </row>
    <row r="81" spans="1:9" ht="12.75" customHeight="1" x14ac:dyDescent="0.2">
      <c r="A81" s="67" t="s">
        <v>112</v>
      </c>
      <c r="B81" s="66"/>
      <c r="C81" s="66">
        <v>1</v>
      </c>
      <c r="D81" s="66"/>
      <c r="E81" s="71">
        <f t="shared" si="13"/>
        <v>1</v>
      </c>
      <c r="F81" s="6"/>
      <c r="G81" s="6">
        <f t="shared" si="10"/>
        <v>2</v>
      </c>
      <c r="H81" s="6">
        <f t="shared" si="11"/>
        <v>1</v>
      </c>
      <c r="I81" s="6" t="b">
        <f t="shared" si="12"/>
        <v>1</v>
      </c>
    </row>
    <row r="82" spans="1:9" ht="12.75" customHeight="1" x14ac:dyDescent="0.2">
      <c r="A82" s="67" t="s">
        <v>113</v>
      </c>
      <c r="B82" s="66">
        <v>1</v>
      </c>
      <c r="C82" s="66"/>
      <c r="D82" s="66"/>
      <c r="E82" s="71">
        <f t="shared" si="13"/>
        <v>1</v>
      </c>
      <c r="F82" s="6"/>
      <c r="G82" s="6">
        <f t="shared" si="10"/>
        <v>2</v>
      </c>
      <c r="H82" s="6">
        <f t="shared" si="11"/>
        <v>1</v>
      </c>
      <c r="I82" s="6" t="b">
        <f t="shared" si="12"/>
        <v>1</v>
      </c>
    </row>
    <row r="83" spans="1:9" ht="12.75" customHeight="1" x14ac:dyDescent="0.2">
      <c r="A83" s="67" t="s">
        <v>114</v>
      </c>
      <c r="B83" s="66"/>
      <c r="C83" s="66">
        <v>1</v>
      </c>
      <c r="D83" s="66"/>
      <c r="E83" s="71">
        <f t="shared" si="13"/>
        <v>1</v>
      </c>
      <c r="F83" s="6"/>
      <c r="G83" s="6">
        <f t="shared" si="10"/>
        <v>2</v>
      </c>
      <c r="H83" s="6">
        <f t="shared" si="11"/>
        <v>1</v>
      </c>
      <c r="I83" s="6" t="b">
        <f t="shared" si="12"/>
        <v>1</v>
      </c>
    </row>
    <row r="84" spans="1:9" ht="12.75" customHeight="1" x14ac:dyDescent="0.2">
      <c r="A84" s="67" t="s">
        <v>115</v>
      </c>
      <c r="B84" s="66"/>
      <c r="C84" s="66">
        <v>1</v>
      </c>
      <c r="D84" s="66"/>
      <c r="E84" s="71">
        <f t="shared" si="13"/>
        <v>1</v>
      </c>
      <c r="F84" s="6"/>
      <c r="G84" s="6">
        <f t="shared" si="10"/>
        <v>2</v>
      </c>
      <c r="H84" s="6">
        <f t="shared" si="11"/>
        <v>1</v>
      </c>
      <c r="I84" s="6" t="b">
        <f t="shared" si="12"/>
        <v>1</v>
      </c>
    </row>
    <row r="85" spans="1:9" ht="12.75" customHeight="1" x14ac:dyDescent="0.2">
      <c r="A85" s="67" t="s">
        <v>116</v>
      </c>
      <c r="B85" s="66"/>
      <c r="C85" s="66">
        <v>1</v>
      </c>
      <c r="D85" s="66"/>
      <c r="E85" s="71">
        <f t="shared" si="13"/>
        <v>1</v>
      </c>
      <c r="F85" s="6"/>
      <c r="G85" s="6">
        <f t="shared" si="10"/>
        <v>2</v>
      </c>
      <c r="H85" s="6">
        <f t="shared" si="11"/>
        <v>1</v>
      </c>
      <c r="I85" s="6" t="b">
        <f t="shared" si="12"/>
        <v>1</v>
      </c>
    </row>
    <row r="86" spans="1:9" ht="12.75" customHeight="1" x14ac:dyDescent="0.2">
      <c r="A86" s="67" t="s">
        <v>117</v>
      </c>
      <c r="B86" s="66"/>
      <c r="C86" s="66">
        <v>3</v>
      </c>
      <c r="D86" s="66"/>
      <c r="E86" s="71">
        <f t="shared" si="13"/>
        <v>3</v>
      </c>
      <c r="F86" s="6"/>
      <c r="G86" s="6">
        <f t="shared" si="10"/>
        <v>6</v>
      </c>
      <c r="H86" s="6">
        <f t="shared" si="11"/>
        <v>3</v>
      </c>
      <c r="I86" s="6" t="b">
        <f t="shared" si="12"/>
        <v>1</v>
      </c>
    </row>
    <row r="87" spans="1:9" ht="12.75" customHeight="1" x14ac:dyDescent="0.2">
      <c r="A87" s="67" t="s">
        <v>118</v>
      </c>
      <c r="B87" s="66"/>
      <c r="C87" s="66"/>
      <c r="D87" s="66">
        <v>1</v>
      </c>
      <c r="E87" s="71">
        <f t="shared" si="13"/>
        <v>1</v>
      </c>
      <c r="F87" s="6"/>
      <c r="G87" s="6">
        <f t="shared" si="10"/>
        <v>2</v>
      </c>
      <c r="H87" s="6">
        <f t="shared" si="11"/>
        <v>1</v>
      </c>
      <c r="I87" s="6" t="b">
        <f t="shared" si="12"/>
        <v>1</v>
      </c>
    </row>
    <row r="88" spans="1:9" ht="12.75" customHeight="1" x14ac:dyDescent="0.2">
      <c r="A88" s="67" t="s">
        <v>119</v>
      </c>
      <c r="B88" s="66"/>
      <c r="C88" s="66">
        <v>1</v>
      </c>
      <c r="D88" s="66"/>
      <c r="E88" s="71">
        <f t="shared" si="13"/>
        <v>1</v>
      </c>
      <c r="F88" s="6"/>
      <c r="G88" s="6">
        <f t="shared" si="10"/>
        <v>2</v>
      </c>
      <c r="H88" s="6">
        <f t="shared" si="11"/>
        <v>1</v>
      </c>
      <c r="I88" s="6" t="b">
        <f t="shared" si="12"/>
        <v>1</v>
      </c>
    </row>
    <row r="89" spans="1:9" ht="12.75" customHeight="1" x14ac:dyDescent="0.2">
      <c r="A89" s="67" t="s">
        <v>120</v>
      </c>
      <c r="B89" s="66"/>
      <c r="C89" s="66">
        <v>1</v>
      </c>
      <c r="D89" s="66"/>
      <c r="E89" s="71">
        <f t="shared" si="13"/>
        <v>1</v>
      </c>
      <c r="F89" s="6"/>
      <c r="G89" s="6">
        <f t="shared" si="10"/>
        <v>2</v>
      </c>
      <c r="H89" s="6">
        <f t="shared" si="11"/>
        <v>1</v>
      </c>
      <c r="I89" s="6" t="b">
        <f t="shared" si="12"/>
        <v>1</v>
      </c>
    </row>
    <row r="90" spans="1:9" ht="12.75" customHeight="1" x14ac:dyDescent="0.2">
      <c r="A90" s="67" t="s">
        <v>121</v>
      </c>
      <c r="B90" s="66">
        <v>1</v>
      </c>
      <c r="C90" s="66">
        <v>2</v>
      </c>
      <c r="D90" s="66"/>
      <c r="E90" s="71">
        <f t="shared" si="13"/>
        <v>3</v>
      </c>
      <c r="F90" s="6"/>
      <c r="G90" s="6">
        <f t="shared" si="10"/>
        <v>6</v>
      </c>
      <c r="H90" s="6">
        <f t="shared" si="11"/>
        <v>3</v>
      </c>
      <c r="I90" s="6" t="b">
        <f t="shared" si="12"/>
        <v>1</v>
      </c>
    </row>
    <row r="91" spans="1:9" ht="12.75" customHeight="1" x14ac:dyDescent="0.2">
      <c r="A91" s="67" t="s">
        <v>122</v>
      </c>
      <c r="B91" s="66"/>
      <c r="C91" s="66">
        <v>1</v>
      </c>
      <c r="D91" s="66"/>
      <c r="E91" s="71">
        <f t="shared" si="13"/>
        <v>1</v>
      </c>
      <c r="F91" s="6"/>
      <c r="G91" s="6">
        <f t="shared" si="10"/>
        <v>2</v>
      </c>
      <c r="H91" s="6">
        <f t="shared" si="11"/>
        <v>1</v>
      </c>
      <c r="I91" s="6" t="b">
        <f t="shared" si="12"/>
        <v>1</v>
      </c>
    </row>
    <row r="92" spans="1:9" ht="12.75" customHeight="1" x14ac:dyDescent="0.2">
      <c r="A92" s="67" t="s">
        <v>123</v>
      </c>
      <c r="B92" s="66"/>
      <c r="C92" s="66">
        <v>5</v>
      </c>
      <c r="D92" s="66"/>
      <c r="E92" s="71">
        <f t="shared" si="13"/>
        <v>5</v>
      </c>
      <c r="F92" s="6"/>
      <c r="G92" s="6">
        <f t="shared" si="10"/>
        <v>10</v>
      </c>
      <c r="H92" s="6">
        <f t="shared" si="11"/>
        <v>5</v>
      </c>
      <c r="I92" s="6" t="b">
        <f t="shared" si="12"/>
        <v>1</v>
      </c>
    </row>
    <row r="93" spans="1:9" ht="12.75" customHeight="1" x14ac:dyDescent="0.2">
      <c r="A93" s="67" t="s">
        <v>124</v>
      </c>
      <c r="B93" s="66"/>
      <c r="C93" s="66">
        <v>3</v>
      </c>
      <c r="D93" s="66"/>
      <c r="E93" s="71">
        <f t="shared" si="13"/>
        <v>3</v>
      </c>
      <c r="F93" s="6"/>
      <c r="G93" s="6">
        <f t="shared" si="10"/>
        <v>6</v>
      </c>
      <c r="H93" s="6">
        <f t="shared" si="11"/>
        <v>3</v>
      </c>
      <c r="I93" s="6" t="b">
        <f t="shared" si="12"/>
        <v>1</v>
      </c>
    </row>
    <row r="94" spans="1:9" ht="12.75" customHeight="1" x14ac:dyDescent="0.2">
      <c r="A94" s="67" t="s">
        <v>125</v>
      </c>
      <c r="B94" s="66"/>
      <c r="C94" s="66">
        <v>1</v>
      </c>
      <c r="D94" s="66"/>
      <c r="E94" s="71">
        <f t="shared" si="13"/>
        <v>1</v>
      </c>
      <c r="F94" s="6"/>
      <c r="G94" s="6">
        <f t="shared" si="10"/>
        <v>2</v>
      </c>
      <c r="H94" s="6">
        <f t="shared" si="11"/>
        <v>1</v>
      </c>
      <c r="I94" s="6" t="b">
        <f t="shared" si="12"/>
        <v>1</v>
      </c>
    </row>
    <row r="95" spans="1:9" ht="12.75" customHeight="1" x14ac:dyDescent="0.2">
      <c r="A95" s="67" t="s">
        <v>126</v>
      </c>
      <c r="B95" s="66">
        <v>1</v>
      </c>
      <c r="C95" s="66">
        <v>22</v>
      </c>
      <c r="D95" s="66">
        <v>2</v>
      </c>
      <c r="E95" s="71">
        <f t="shared" si="13"/>
        <v>25</v>
      </c>
      <c r="F95" s="6"/>
      <c r="G95" s="6">
        <f t="shared" si="10"/>
        <v>50</v>
      </c>
      <c r="H95" s="6">
        <f t="shared" si="11"/>
        <v>25</v>
      </c>
      <c r="I95" s="6" t="b">
        <f t="shared" si="12"/>
        <v>1</v>
      </c>
    </row>
    <row r="96" spans="1:9" ht="12.75" customHeight="1" x14ac:dyDescent="0.2">
      <c r="A96" s="67" t="s">
        <v>127</v>
      </c>
      <c r="B96" s="66"/>
      <c r="C96" s="66">
        <v>1</v>
      </c>
      <c r="D96" s="66"/>
      <c r="E96" s="71">
        <f t="shared" si="13"/>
        <v>1</v>
      </c>
      <c r="F96" s="6"/>
      <c r="G96" s="6">
        <f t="shared" si="10"/>
        <v>2</v>
      </c>
      <c r="H96" s="6">
        <f t="shared" si="11"/>
        <v>1</v>
      </c>
      <c r="I96" s="6" t="b">
        <f t="shared" si="12"/>
        <v>1</v>
      </c>
    </row>
    <row r="97" spans="1:9" ht="12.75" customHeight="1" x14ac:dyDescent="0.2">
      <c r="A97" s="67" t="s">
        <v>128</v>
      </c>
      <c r="B97" s="66"/>
      <c r="C97" s="66">
        <v>1</v>
      </c>
      <c r="D97" s="66"/>
      <c r="E97" s="71">
        <f t="shared" si="13"/>
        <v>1</v>
      </c>
      <c r="G97" s="6">
        <f t="shared" si="10"/>
        <v>2</v>
      </c>
      <c r="H97" s="6">
        <f t="shared" si="11"/>
        <v>1</v>
      </c>
      <c r="I97" s="6" t="b">
        <f t="shared" si="12"/>
        <v>1</v>
      </c>
    </row>
    <row r="98" spans="1:9" ht="12.75" customHeight="1" x14ac:dyDescent="0.2">
      <c r="A98" s="67" t="s">
        <v>129</v>
      </c>
      <c r="B98" s="66">
        <v>2</v>
      </c>
      <c r="C98" s="66">
        <v>1</v>
      </c>
      <c r="D98" s="66"/>
      <c r="E98" s="71">
        <f t="shared" si="13"/>
        <v>3</v>
      </c>
      <c r="G98" s="6">
        <f t="shared" si="10"/>
        <v>6</v>
      </c>
      <c r="H98" s="6">
        <f t="shared" si="11"/>
        <v>3</v>
      </c>
      <c r="I98" s="6" t="b">
        <f t="shared" si="12"/>
        <v>1</v>
      </c>
    </row>
    <row r="99" spans="1:9" ht="12.75" customHeight="1" x14ac:dyDescent="0.2">
      <c r="A99" s="67" t="s">
        <v>130</v>
      </c>
      <c r="B99" s="66"/>
      <c r="C99" s="66">
        <v>1</v>
      </c>
      <c r="D99" s="66"/>
      <c r="E99" s="71">
        <f t="shared" si="13"/>
        <v>1</v>
      </c>
      <c r="G99" s="6">
        <f t="shared" si="10"/>
        <v>2</v>
      </c>
      <c r="H99" s="6">
        <f t="shared" si="11"/>
        <v>1</v>
      </c>
      <c r="I99" s="6" t="b">
        <f t="shared" si="12"/>
        <v>1</v>
      </c>
    </row>
    <row r="100" spans="1:9" ht="12.75" customHeight="1" x14ac:dyDescent="0.2">
      <c r="A100" s="47" t="s">
        <v>0</v>
      </c>
      <c r="B100" s="72">
        <f>+B72+B59+B45+B47+B43+B35+B30+B7+B4</f>
        <v>120</v>
      </c>
      <c r="C100" s="72">
        <f>+C72+C59+C45+C47+C43+C35+C30+C7+C4</f>
        <v>169</v>
      </c>
      <c r="D100" s="72">
        <f>+D72+D59+D45+D47+D43+D35+D30+D7+D4</f>
        <v>31</v>
      </c>
      <c r="E100" s="72">
        <f>+E72+E59+E45+E47+E43+E35+E30+E7+E4</f>
        <v>320</v>
      </c>
      <c r="G100" s="6">
        <f t="shared" si="10"/>
        <v>640</v>
      </c>
      <c r="H100" s="6">
        <f t="shared" si="11"/>
        <v>320</v>
      </c>
      <c r="I100" s="6" t="b">
        <f t="shared" si="12"/>
        <v>1</v>
      </c>
    </row>
    <row r="101" spans="1:9" ht="12.75" customHeight="1" x14ac:dyDescent="0.2">
      <c r="B101" s="61"/>
      <c r="C101" s="61"/>
      <c r="D101" s="61"/>
    </row>
    <row r="102" spans="1:9" ht="12.75" customHeight="1" x14ac:dyDescent="0.2">
      <c r="A102" s="7" t="s">
        <v>140</v>
      </c>
      <c r="B102" s="61"/>
      <c r="C102" s="61"/>
      <c r="D102" s="61"/>
    </row>
    <row r="103" spans="1:9" ht="12.75" customHeight="1" x14ac:dyDescent="0.2">
      <c r="A103" s="7" t="s">
        <v>131</v>
      </c>
      <c r="B103" s="61"/>
      <c r="C103" s="61"/>
      <c r="D103" s="61"/>
    </row>
    <row r="104" spans="1:9" ht="12.75" customHeight="1" x14ac:dyDescent="0.2">
      <c r="B104" s="61"/>
      <c r="C104" s="61"/>
      <c r="D104" s="61"/>
    </row>
    <row r="105" spans="1:9" ht="12.75" customHeight="1" x14ac:dyDescent="0.2">
      <c r="A105" s="73" t="s">
        <v>26</v>
      </c>
      <c r="B105" s="61"/>
      <c r="C105" s="61"/>
      <c r="D105" s="61"/>
    </row>
    <row r="106" spans="1:9" ht="12.75" customHeight="1" x14ac:dyDescent="0.2">
      <c r="B106" s="61">
        <f>SUM(B4:B100)</f>
        <v>360</v>
      </c>
      <c r="C106" s="61">
        <f t="shared" ref="C106:E106" si="14">SUM(C4:C100)</f>
        <v>507</v>
      </c>
      <c r="D106" s="61">
        <f t="shared" si="14"/>
        <v>93</v>
      </c>
      <c r="E106" s="61">
        <f t="shared" si="14"/>
        <v>960</v>
      </c>
    </row>
    <row r="107" spans="1:9" ht="12.75" customHeight="1" x14ac:dyDescent="0.2">
      <c r="B107" s="61">
        <f>+B106/3</f>
        <v>120</v>
      </c>
      <c r="C107" s="61">
        <f t="shared" ref="C107:E107" si="15">+C106/3</f>
        <v>169</v>
      </c>
      <c r="D107" s="61">
        <f t="shared" si="15"/>
        <v>31</v>
      </c>
      <c r="E107" s="61">
        <f t="shared" si="15"/>
        <v>320</v>
      </c>
    </row>
    <row r="108" spans="1:9" ht="12.75" customHeight="1" x14ac:dyDescent="0.2">
      <c r="B108" s="85">
        <f>+B107-B100</f>
        <v>0</v>
      </c>
      <c r="C108" s="85">
        <f t="shared" ref="C108:E108" si="16">+C107-C100</f>
        <v>0</v>
      </c>
      <c r="D108" s="85">
        <f t="shared" si="16"/>
        <v>0</v>
      </c>
      <c r="E108" s="85">
        <f t="shared" si="16"/>
        <v>0</v>
      </c>
    </row>
    <row r="109" spans="1:9" ht="12.75" customHeight="1" x14ac:dyDescent="0.2">
      <c r="B109" s="61"/>
      <c r="C109" s="61"/>
      <c r="D109" s="61"/>
    </row>
    <row r="110" spans="1:9" ht="12.75" customHeight="1" x14ac:dyDescent="0.2">
      <c r="B110" s="61"/>
      <c r="C110" s="61"/>
      <c r="D110" s="61"/>
    </row>
    <row r="111" spans="1:9" ht="12.75" customHeight="1" x14ac:dyDescent="0.2">
      <c r="B111" s="61"/>
      <c r="C111" s="61"/>
      <c r="D111" s="61"/>
    </row>
  </sheetData>
  <sortState ref="A8:E9">
    <sortCondition ref="A8:A9"/>
  </sortState>
  <mergeCells count="1">
    <mergeCell ref="A1:E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GridLines="0" showZeros="0" topLeftCell="A13" zoomScaleNormal="100" zoomScaleSheetLayoutView="100" workbookViewId="0">
      <selection activeCell="A12" sqref="A12"/>
    </sheetView>
  </sheetViews>
  <sheetFormatPr baseColWidth="10" defaultRowHeight="12.75" customHeight="1" x14ac:dyDescent="0.2"/>
  <cols>
    <col min="1" max="1" width="61.7109375" style="7" customWidth="1"/>
    <col min="2" max="2" width="9.42578125" style="7" bestFit="1" customWidth="1"/>
    <col min="3" max="3" width="7.28515625" style="7" bestFit="1" customWidth="1"/>
    <col min="4" max="4" width="8.85546875" style="7" customWidth="1"/>
    <col min="5" max="5" width="4.5703125" style="7" bestFit="1" customWidth="1"/>
    <col min="6" max="6" width="7.140625" style="7" customWidth="1"/>
    <col min="7" max="7" width="11.7109375" style="7" bestFit="1" customWidth="1"/>
    <col min="8" max="9" width="4" style="7" bestFit="1" customWidth="1"/>
    <col min="10" max="11" width="11.7109375" style="7" bestFit="1" customWidth="1"/>
    <col min="12" max="16384" width="11.42578125" style="7"/>
  </cols>
  <sheetData>
    <row r="1" spans="1:11" s="79" customFormat="1" ht="14.25" customHeight="1" x14ac:dyDescent="0.2">
      <c r="A1" s="108" t="s">
        <v>132</v>
      </c>
      <c r="B1" s="108"/>
      <c r="C1" s="108"/>
      <c r="D1" s="108"/>
      <c r="E1" s="108"/>
      <c r="F1" s="108"/>
    </row>
    <row r="2" spans="1:11" s="6" customFormat="1" ht="14.25" customHeight="1" x14ac:dyDescent="0.2">
      <c r="A2" s="5"/>
      <c r="B2" s="5"/>
      <c r="C2" s="5"/>
      <c r="D2" s="5"/>
      <c r="E2" s="5"/>
      <c r="F2" s="34"/>
      <c r="G2" s="5"/>
    </row>
    <row r="3" spans="1:11" s="6" customFormat="1" ht="24" customHeight="1" x14ac:dyDescent="0.2">
      <c r="A3" s="12" t="s">
        <v>69</v>
      </c>
      <c r="B3" s="59" t="s">
        <v>133</v>
      </c>
      <c r="C3" s="59" t="s">
        <v>134</v>
      </c>
      <c r="D3" s="59" t="s">
        <v>135</v>
      </c>
      <c r="E3" s="59" t="s">
        <v>136</v>
      </c>
      <c r="F3" s="74" t="s">
        <v>0</v>
      </c>
    </row>
    <row r="4" spans="1:11" s="6" customFormat="1" ht="12" x14ac:dyDescent="0.2">
      <c r="A4" s="64" t="s">
        <v>4</v>
      </c>
      <c r="B4" s="65">
        <f>SUM(B5:B6)</f>
        <v>1</v>
      </c>
      <c r="C4" s="65">
        <f>SUM(C5:C6)</f>
        <v>0</v>
      </c>
      <c r="D4" s="65">
        <f>SUM(D5:D6)</f>
        <v>0</v>
      </c>
      <c r="E4" s="65">
        <f>SUM(E5:E6)</f>
        <v>1</v>
      </c>
      <c r="F4" s="65">
        <f>SUM(B4:E4)</f>
        <v>2</v>
      </c>
      <c r="H4" s="6">
        <f>SUM(B4:F4)</f>
        <v>4</v>
      </c>
      <c r="I4" s="6">
        <f>+H4/2</f>
        <v>2</v>
      </c>
      <c r="J4" s="6" t="b">
        <f>EXACT(F4,I4)</f>
        <v>1</v>
      </c>
      <c r="K4" s="6" t="b">
        <f>EXACT(F4,'29 Consector'!E4)</f>
        <v>1</v>
      </c>
    </row>
    <row r="5" spans="1:11" s="6" customFormat="1" ht="12" x14ac:dyDescent="0.2">
      <c r="A5" s="39" t="s">
        <v>27</v>
      </c>
      <c r="B5" s="75"/>
      <c r="C5" s="75"/>
      <c r="D5" s="75"/>
      <c r="E5" s="75">
        <v>1</v>
      </c>
      <c r="F5" s="75">
        <f>SUM(B5:E5)</f>
        <v>1</v>
      </c>
      <c r="H5" s="6">
        <f t="shared" ref="H5:H68" si="0">SUM(B5:F5)</f>
        <v>2</v>
      </c>
      <c r="I5" s="6">
        <f t="shared" ref="I5:I68" si="1">+H5/2</f>
        <v>1</v>
      </c>
      <c r="J5" s="6" t="b">
        <f t="shared" ref="J5:J68" si="2">EXACT(F5,I5)</f>
        <v>1</v>
      </c>
      <c r="K5" s="6" t="b">
        <f>EXACT(F5,'29 Consector'!E5)</f>
        <v>1</v>
      </c>
    </row>
    <row r="6" spans="1:11" s="6" customFormat="1" ht="12" x14ac:dyDescent="0.2">
      <c r="A6" s="39" t="s">
        <v>5</v>
      </c>
      <c r="B6" s="75">
        <v>1</v>
      </c>
      <c r="C6" s="75"/>
      <c r="D6" s="75"/>
      <c r="E6" s="75"/>
      <c r="F6" s="75">
        <f>SUM(B6:E6)</f>
        <v>1</v>
      </c>
      <c r="H6" s="6">
        <f t="shared" si="0"/>
        <v>2</v>
      </c>
      <c r="I6" s="6">
        <f t="shared" si="1"/>
        <v>1</v>
      </c>
      <c r="J6" s="6" t="b">
        <f t="shared" si="2"/>
        <v>1</v>
      </c>
      <c r="K6" s="6" t="b">
        <f>EXACT(F6,'29 Consector'!E6)</f>
        <v>1</v>
      </c>
    </row>
    <row r="7" spans="1:11" s="6" customFormat="1" ht="12" x14ac:dyDescent="0.2">
      <c r="A7" s="64" t="s">
        <v>7</v>
      </c>
      <c r="B7" s="65">
        <f>SUM(B8:B29)</f>
        <v>40</v>
      </c>
      <c r="C7" s="65">
        <f>SUM(C8:C29)</f>
        <v>0</v>
      </c>
      <c r="D7" s="65">
        <f>SUM(D8:D29)</f>
        <v>7</v>
      </c>
      <c r="E7" s="65">
        <f>SUM(E8:E29)</f>
        <v>34</v>
      </c>
      <c r="F7" s="65">
        <f>SUM(F8:F29)</f>
        <v>81</v>
      </c>
      <c r="H7" s="6">
        <f t="shared" si="0"/>
        <v>162</v>
      </c>
      <c r="I7" s="6">
        <f t="shared" si="1"/>
        <v>81</v>
      </c>
      <c r="J7" s="6" t="b">
        <f t="shared" si="2"/>
        <v>1</v>
      </c>
      <c r="K7" s="6" t="b">
        <f>EXACT(F7,'29 Consector'!E7)</f>
        <v>1</v>
      </c>
    </row>
    <row r="8" spans="1:11" s="6" customFormat="1" ht="12" x14ac:dyDescent="0.2">
      <c r="A8" s="67" t="s">
        <v>28</v>
      </c>
      <c r="B8" s="75"/>
      <c r="C8" s="75"/>
      <c r="D8" s="75"/>
      <c r="E8" s="75">
        <v>1</v>
      </c>
      <c r="F8" s="75">
        <f>SUM(B8:E8)</f>
        <v>1</v>
      </c>
      <c r="H8" s="6">
        <f t="shared" si="0"/>
        <v>2</v>
      </c>
      <c r="I8" s="6">
        <f t="shared" si="1"/>
        <v>1</v>
      </c>
      <c r="J8" s="6" t="b">
        <f t="shared" si="2"/>
        <v>1</v>
      </c>
      <c r="K8" s="6" t="b">
        <f>EXACT(F8,'29 Consector'!E8)</f>
        <v>1</v>
      </c>
    </row>
    <row r="9" spans="1:11" s="6" customFormat="1" ht="12" x14ac:dyDescent="0.2">
      <c r="A9" s="67" t="s">
        <v>8</v>
      </c>
      <c r="B9" s="75">
        <v>5</v>
      </c>
      <c r="C9" s="75"/>
      <c r="D9" s="75">
        <v>2</v>
      </c>
      <c r="E9" s="75">
        <v>2</v>
      </c>
      <c r="F9" s="75">
        <f t="shared" ref="F9:F29" si="3">SUM(B9:E9)</f>
        <v>9</v>
      </c>
      <c r="H9" s="6">
        <f t="shared" si="0"/>
        <v>18</v>
      </c>
      <c r="I9" s="6">
        <f t="shared" si="1"/>
        <v>9</v>
      </c>
      <c r="J9" s="6" t="b">
        <f t="shared" si="2"/>
        <v>1</v>
      </c>
      <c r="K9" s="6" t="b">
        <f>EXACT(F9,'29 Consector'!E9)</f>
        <v>1</v>
      </c>
    </row>
    <row r="10" spans="1:11" s="6" customFormat="1" ht="12" x14ac:dyDescent="0.2">
      <c r="A10" s="67" t="s">
        <v>30</v>
      </c>
      <c r="B10" s="75">
        <v>2</v>
      </c>
      <c r="C10" s="75"/>
      <c r="D10" s="75"/>
      <c r="E10" s="75">
        <v>2</v>
      </c>
      <c r="F10" s="75">
        <f t="shared" si="3"/>
        <v>4</v>
      </c>
      <c r="H10" s="6">
        <f t="shared" si="0"/>
        <v>8</v>
      </c>
      <c r="I10" s="6">
        <f t="shared" si="1"/>
        <v>4</v>
      </c>
      <c r="J10" s="6" t="b">
        <f t="shared" si="2"/>
        <v>1</v>
      </c>
      <c r="K10" s="6" t="b">
        <f>EXACT(F10,'29 Consector'!E10)</f>
        <v>1</v>
      </c>
    </row>
    <row r="11" spans="1:11" s="6" customFormat="1" ht="12" x14ac:dyDescent="0.2">
      <c r="A11" s="67" t="s">
        <v>9</v>
      </c>
      <c r="B11" s="75">
        <v>2</v>
      </c>
      <c r="C11" s="75"/>
      <c r="D11" s="75"/>
      <c r="E11" s="75"/>
      <c r="F11" s="75">
        <f t="shared" si="3"/>
        <v>2</v>
      </c>
      <c r="H11" s="6">
        <f t="shared" si="0"/>
        <v>4</v>
      </c>
      <c r="I11" s="6">
        <f t="shared" si="1"/>
        <v>2</v>
      </c>
      <c r="J11" s="6" t="b">
        <f t="shared" si="2"/>
        <v>1</v>
      </c>
      <c r="K11" s="6" t="b">
        <f>EXACT(F11,'29 Consector'!E11)</f>
        <v>1</v>
      </c>
    </row>
    <row r="12" spans="1:11" s="6" customFormat="1" ht="12" x14ac:dyDescent="0.2">
      <c r="A12" s="67" t="s">
        <v>10</v>
      </c>
      <c r="B12" s="75">
        <v>2</v>
      </c>
      <c r="C12" s="75"/>
      <c r="D12" s="75"/>
      <c r="E12" s="75">
        <v>2</v>
      </c>
      <c r="F12" s="75">
        <f t="shared" si="3"/>
        <v>4</v>
      </c>
      <c r="H12" s="6">
        <f t="shared" si="0"/>
        <v>8</v>
      </c>
      <c r="I12" s="6">
        <f t="shared" si="1"/>
        <v>4</v>
      </c>
      <c r="J12" s="6" t="b">
        <f t="shared" si="2"/>
        <v>1</v>
      </c>
      <c r="K12" s="6" t="b">
        <f>EXACT(F12,'29 Consector'!E12)</f>
        <v>1</v>
      </c>
    </row>
    <row r="13" spans="1:11" s="6" customFormat="1" ht="12" x14ac:dyDescent="0.2">
      <c r="A13" s="67" t="s">
        <v>11</v>
      </c>
      <c r="B13" s="75">
        <v>3</v>
      </c>
      <c r="C13" s="75"/>
      <c r="D13" s="75"/>
      <c r="E13" s="75">
        <v>6</v>
      </c>
      <c r="F13" s="75">
        <f t="shared" si="3"/>
        <v>9</v>
      </c>
      <c r="H13" s="6">
        <f t="shared" si="0"/>
        <v>18</v>
      </c>
      <c r="I13" s="6">
        <f t="shared" si="1"/>
        <v>9</v>
      </c>
      <c r="J13" s="6" t="b">
        <f t="shared" si="2"/>
        <v>1</v>
      </c>
      <c r="K13" s="6" t="b">
        <f>EXACT(F13,'29 Consector'!E13)</f>
        <v>1</v>
      </c>
    </row>
    <row r="14" spans="1:11" s="6" customFormat="1" ht="12" x14ac:dyDescent="0.2">
      <c r="A14" s="67" t="s">
        <v>12</v>
      </c>
      <c r="B14" s="75">
        <v>1</v>
      </c>
      <c r="C14" s="75"/>
      <c r="D14" s="75">
        <v>2</v>
      </c>
      <c r="E14" s="75"/>
      <c r="F14" s="75">
        <f t="shared" si="3"/>
        <v>3</v>
      </c>
      <c r="H14" s="6">
        <f t="shared" si="0"/>
        <v>6</v>
      </c>
      <c r="I14" s="6">
        <f t="shared" si="1"/>
        <v>3</v>
      </c>
      <c r="J14" s="6" t="b">
        <f t="shared" si="2"/>
        <v>1</v>
      </c>
      <c r="K14" s="6" t="b">
        <f>EXACT(F14,'29 Consector'!E14)</f>
        <v>1</v>
      </c>
    </row>
    <row r="15" spans="1:11" s="6" customFormat="1" ht="12" x14ac:dyDescent="0.2">
      <c r="A15" s="67" t="s">
        <v>142</v>
      </c>
      <c r="B15" s="75"/>
      <c r="C15" s="75"/>
      <c r="D15" s="75"/>
      <c r="E15" s="75">
        <v>1</v>
      </c>
      <c r="F15" s="75">
        <f t="shared" si="3"/>
        <v>1</v>
      </c>
      <c r="H15" s="6">
        <f t="shared" si="0"/>
        <v>2</v>
      </c>
      <c r="I15" s="6">
        <f t="shared" si="1"/>
        <v>1</v>
      </c>
      <c r="J15" s="6" t="b">
        <f t="shared" si="2"/>
        <v>1</v>
      </c>
      <c r="K15" s="6" t="b">
        <f>EXACT(F15,'29 Consector'!E15)</f>
        <v>1</v>
      </c>
    </row>
    <row r="16" spans="1:11" ht="12" x14ac:dyDescent="0.2">
      <c r="A16" s="67" t="s">
        <v>13</v>
      </c>
      <c r="B16" s="75">
        <v>3</v>
      </c>
      <c r="C16" s="75"/>
      <c r="D16" s="75"/>
      <c r="E16" s="75">
        <v>1</v>
      </c>
      <c r="F16" s="75">
        <f t="shared" si="3"/>
        <v>4</v>
      </c>
      <c r="H16" s="6">
        <f t="shared" si="0"/>
        <v>8</v>
      </c>
      <c r="I16" s="6">
        <f t="shared" si="1"/>
        <v>4</v>
      </c>
      <c r="J16" s="6" t="b">
        <f t="shared" si="2"/>
        <v>1</v>
      </c>
      <c r="K16" s="6" t="b">
        <f>EXACT(F16,'29 Consector'!E16)</f>
        <v>1</v>
      </c>
    </row>
    <row r="17" spans="1:11" ht="12" x14ac:dyDescent="0.2">
      <c r="A17" s="67" t="s">
        <v>31</v>
      </c>
      <c r="B17" s="75"/>
      <c r="C17" s="75"/>
      <c r="D17" s="75"/>
      <c r="E17" s="75">
        <v>1</v>
      </c>
      <c r="F17" s="75">
        <f t="shared" si="3"/>
        <v>1</v>
      </c>
      <c r="H17" s="6">
        <f t="shared" si="0"/>
        <v>2</v>
      </c>
      <c r="I17" s="6">
        <f t="shared" si="1"/>
        <v>1</v>
      </c>
      <c r="J17" s="6" t="b">
        <f t="shared" si="2"/>
        <v>1</v>
      </c>
      <c r="K17" s="6" t="b">
        <f>EXACT(F17,'29 Consector'!E17)</f>
        <v>1</v>
      </c>
    </row>
    <row r="18" spans="1:11" ht="12" x14ac:dyDescent="0.2">
      <c r="A18" s="67" t="s">
        <v>45</v>
      </c>
      <c r="B18" s="75">
        <v>1</v>
      </c>
      <c r="C18" s="75"/>
      <c r="D18" s="75"/>
      <c r="E18" s="75">
        <v>9</v>
      </c>
      <c r="F18" s="75">
        <f t="shared" si="3"/>
        <v>10</v>
      </c>
      <c r="H18" s="6">
        <f t="shared" si="0"/>
        <v>20</v>
      </c>
      <c r="I18" s="6">
        <f t="shared" si="1"/>
        <v>10</v>
      </c>
      <c r="J18" s="6" t="b">
        <f t="shared" si="2"/>
        <v>1</v>
      </c>
      <c r="K18" s="6" t="b">
        <f>EXACT(F18,'29 Consector'!E18)</f>
        <v>1</v>
      </c>
    </row>
    <row r="19" spans="1:11" ht="12" x14ac:dyDescent="0.2">
      <c r="A19" s="67" t="s">
        <v>14</v>
      </c>
      <c r="B19" s="75">
        <v>2</v>
      </c>
      <c r="C19" s="75"/>
      <c r="D19" s="75"/>
      <c r="E19" s="75"/>
      <c r="F19" s="75">
        <f t="shared" si="3"/>
        <v>2</v>
      </c>
      <c r="H19" s="6">
        <f t="shared" si="0"/>
        <v>4</v>
      </c>
      <c r="I19" s="6">
        <f t="shared" si="1"/>
        <v>2</v>
      </c>
      <c r="J19" s="6" t="b">
        <f t="shared" si="2"/>
        <v>1</v>
      </c>
      <c r="K19" s="6" t="b">
        <f>EXACT(F19,'29 Consector'!E19)</f>
        <v>1</v>
      </c>
    </row>
    <row r="20" spans="1:11" ht="12" x14ac:dyDescent="0.2">
      <c r="A20" s="67" t="s">
        <v>143</v>
      </c>
      <c r="B20" s="75"/>
      <c r="C20" s="75"/>
      <c r="D20" s="75"/>
      <c r="E20" s="75">
        <v>1</v>
      </c>
      <c r="F20" s="75">
        <f t="shared" si="3"/>
        <v>1</v>
      </c>
      <c r="H20" s="6">
        <f t="shared" si="0"/>
        <v>2</v>
      </c>
      <c r="I20" s="6">
        <f t="shared" si="1"/>
        <v>1</v>
      </c>
      <c r="J20" s="6" t="b">
        <f t="shared" si="2"/>
        <v>1</v>
      </c>
      <c r="K20" s="6" t="b">
        <f>EXACT(F20,'29 Consector'!E20)</f>
        <v>1</v>
      </c>
    </row>
    <row r="21" spans="1:11" ht="12" x14ac:dyDescent="0.2">
      <c r="A21" s="67" t="s">
        <v>144</v>
      </c>
      <c r="B21" s="75"/>
      <c r="C21" s="75"/>
      <c r="D21" s="75"/>
      <c r="E21" s="75">
        <v>1</v>
      </c>
      <c r="F21" s="75">
        <f t="shared" si="3"/>
        <v>1</v>
      </c>
      <c r="H21" s="6">
        <f t="shared" si="0"/>
        <v>2</v>
      </c>
      <c r="I21" s="6">
        <f t="shared" si="1"/>
        <v>1</v>
      </c>
      <c r="J21" s="6" t="b">
        <f t="shared" si="2"/>
        <v>1</v>
      </c>
      <c r="K21" s="6" t="b">
        <f>EXACT(F21,'29 Consector'!E21)</f>
        <v>1</v>
      </c>
    </row>
    <row r="22" spans="1:11" ht="12" x14ac:dyDescent="0.2">
      <c r="A22" s="67" t="s">
        <v>16</v>
      </c>
      <c r="B22" s="75">
        <v>2</v>
      </c>
      <c r="C22" s="75"/>
      <c r="D22" s="75"/>
      <c r="E22" s="75"/>
      <c r="F22" s="75">
        <f t="shared" si="3"/>
        <v>2</v>
      </c>
      <c r="H22" s="6">
        <f t="shared" si="0"/>
        <v>4</v>
      </c>
      <c r="I22" s="6">
        <f t="shared" si="1"/>
        <v>2</v>
      </c>
      <c r="J22" s="6" t="b">
        <f t="shared" si="2"/>
        <v>1</v>
      </c>
      <c r="K22" s="6" t="b">
        <f>EXACT(F22,'29 Consector'!E22)</f>
        <v>1</v>
      </c>
    </row>
    <row r="23" spans="1:11" ht="12" x14ac:dyDescent="0.2">
      <c r="A23" s="67" t="s">
        <v>17</v>
      </c>
      <c r="B23" s="75">
        <v>2</v>
      </c>
      <c r="C23" s="75"/>
      <c r="D23" s="75"/>
      <c r="E23" s="75">
        <v>1</v>
      </c>
      <c r="F23" s="75">
        <f t="shared" si="3"/>
        <v>3</v>
      </c>
      <c r="H23" s="6">
        <f t="shared" si="0"/>
        <v>6</v>
      </c>
      <c r="I23" s="6">
        <f t="shared" si="1"/>
        <v>3</v>
      </c>
      <c r="J23" s="6" t="b">
        <f t="shared" si="2"/>
        <v>1</v>
      </c>
      <c r="K23" s="6" t="b">
        <f>EXACT(F23,'29 Consector'!E23)</f>
        <v>1</v>
      </c>
    </row>
    <row r="24" spans="1:11" ht="12" x14ac:dyDescent="0.2">
      <c r="A24" s="67" t="s">
        <v>35</v>
      </c>
      <c r="B24" s="75">
        <v>2</v>
      </c>
      <c r="C24" s="75"/>
      <c r="D24" s="75">
        <v>1</v>
      </c>
      <c r="E24" s="75">
        <v>1</v>
      </c>
      <c r="F24" s="75">
        <f t="shared" si="3"/>
        <v>4</v>
      </c>
      <c r="G24" s="76"/>
      <c r="H24" s="6">
        <f t="shared" si="0"/>
        <v>8</v>
      </c>
      <c r="I24" s="6">
        <f t="shared" si="1"/>
        <v>4</v>
      </c>
      <c r="J24" s="6" t="b">
        <f t="shared" si="2"/>
        <v>1</v>
      </c>
      <c r="K24" s="6" t="b">
        <f>EXACT(F24,'29 Consector'!E24)</f>
        <v>1</v>
      </c>
    </row>
    <row r="25" spans="1:11" ht="12" x14ac:dyDescent="0.2">
      <c r="A25" s="67" t="s">
        <v>145</v>
      </c>
      <c r="B25" s="75"/>
      <c r="C25" s="75"/>
      <c r="D25" s="75"/>
      <c r="E25" s="75">
        <v>1</v>
      </c>
      <c r="F25" s="75">
        <f t="shared" si="3"/>
        <v>1</v>
      </c>
      <c r="G25" s="76"/>
      <c r="H25" s="6">
        <f t="shared" si="0"/>
        <v>2</v>
      </c>
      <c r="I25" s="6">
        <f t="shared" si="1"/>
        <v>1</v>
      </c>
      <c r="J25" s="6" t="b">
        <f t="shared" si="2"/>
        <v>1</v>
      </c>
      <c r="K25" s="6" t="b">
        <f>EXACT(F25,'29 Consector'!E25)</f>
        <v>1</v>
      </c>
    </row>
    <row r="26" spans="1:11" s="77" customFormat="1" ht="12" x14ac:dyDescent="0.2">
      <c r="A26" s="67" t="s">
        <v>52</v>
      </c>
      <c r="B26" s="75">
        <v>2</v>
      </c>
      <c r="C26" s="75"/>
      <c r="D26" s="75"/>
      <c r="E26" s="75"/>
      <c r="F26" s="75">
        <f t="shared" si="3"/>
        <v>2</v>
      </c>
      <c r="H26" s="6">
        <f t="shared" si="0"/>
        <v>4</v>
      </c>
      <c r="I26" s="6">
        <f t="shared" si="1"/>
        <v>2</v>
      </c>
      <c r="J26" s="6" t="b">
        <f t="shared" si="2"/>
        <v>1</v>
      </c>
      <c r="K26" s="6" t="b">
        <f>EXACT(F26,'29 Consector'!E26)</f>
        <v>1</v>
      </c>
    </row>
    <row r="27" spans="1:11" s="77" customFormat="1" ht="12" x14ac:dyDescent="0.2">
      <c r="A27" s="67" t="s">
        <v>37</v>
      </c>
      <c r="B27" s="75">
        <v>2</v>
      </c>
      <c r="C27" s="75"/>
      <c r="D27" s="75">
        <v>2</v>
      </c>
      <c r="E27" s="75">
        <v>3</v>
      </c>
      <c r="F27" s="75">
        <f t="shared" si="3"/>
        <v>7</v>
      </c>
      <c r="H27" s="6">
        <f t="shared" si="0"/>
        <v>14</v>
      </c>
      <c r="I27" s="6">
        <f t="shared" si="1"/>
        <v>7</v>
      </c>
      <c r="J27" s="6" t="b">
        <f t="shared" si="2"/>
        <v>1</v>
      </c>
      <c r="K27" s="6" t="b">
        <f>EXACT(F27,'29 Consector'!E27)</f>
        <v>1</v>
      </c>
    </row>
    <row r="28" spans="1:11" s="77" customFormat="1" ht="12" x14ac:dyDescent="0.2">
      <c r="A28" s="67" t="s">
        <v>38</v>
      </c>
      <c r="B28" s="75">
        <v>6</v>
      </c>
      <c r="C28" s="75"/>
      <c r="D28" s="75"/>
      <c r="E28" s="75">
        <v>1</v>
      </c>
      <c r="F28" s="75">
        <f t="shared" si="3"/>
        <v>7</v>
      </c>
      <c r="H28" s="6">
        <f t="shared" si="0"/>
        <v>14</v>
      </c>
      <c r="I28" s="6">
        <f t="shared" si="1"/>
        <v>7</v>
      </c>
      <c r="J28" s="6" t="b">
        <f t="shared" si="2"/>
        <v>1</v>
      </c>
      <c r="K28" s="6" t="b">
        <f>EXACT(F28,'29 Consector'!E28)</f>
        <v>1</v>
      </c>
    </row>
    <row r="29" spans="1:11" s="77" customFormat="1" ht="12" x14ac:dyDescent="0.2">
      <c r="A29" s="67" t="s">
        <v>18</v>
      </c>
      <c r="B29" s="75">
        <v>3</v>
      </c>
      <c r="C29" s="75"/>
      <c r="D29" s="75"/>
      <c r="E29" s="75"/>
      <c r="F29" s="75">
        <f t="shared" si="3"/>
        <v>3</v>
      </c>
      <c r="H29" s="6">
        <f t="shared" si="0"/>
        <v>6</v>
      </c>
      <c r="I29" s="6">
        <f t="shared" si="1"/>
        <v>3</v>
      </c>
      <c r="J29" s="6" t="b">
        <f t="shared" si="2"/>
        <v>1</v>
      </c>
      <c r="K29" s="6" t="b">
        <f>EXACT(F29,'29 Consector'!E29)</f>
        <v>1</v>
      </c>
    </row>
    <row r="30" spans="1:11" ht="12" x14ac:dyDescent="0.2">
      <c r="A30" s="64" t="s">
        <v>70</v>
      </c>
      <c r="B30" s="65">
        <f>SUM(B31:B34)</f>
        <v>1</v>
      </c>
      <c r="C30" s="65">
        <f t="shared" ref="C30:E30" si="4">SUM(C31:C34)</f>
        <v>0</v>
      </c>
      <c r="D30" s="65">
        <f t="shared" si="4"/>
        <v>0</v>
      </c>
      <c r="E30" s="65">
        <f t="shared" si="4"/>
        <v>3</v>
      </c>
      <c r="F30" s="65">
        <f>SUM(F31:F34)</f>
        <v>4</v>
      </c>
      <c r="H30" s="6">
        <f t="shared" si="0"/>
        <v>8</v>
      </c>
      <c r="I30" s="6">
        <f t="shared" si="1"/>
        <v>4</v>
      </c>
      <c r="J30" s="6" t="b">
        <f t="shared" si="2"/>
        <v>1</v>
      </c>
      <c r="K30" s="6" t="b">
        <f>EXACT(F30,'29 Consector'!E30)</f>
        <v>1</v>
      </c>
    </row>
    <row r="31" spans="1:11" ht="24" x14ac:dyDescent="0.2">
      <c r="A31" s="67" t="s">
        <v>71</v>
      </c>
      <c r="B31" s="75"/>
      <c r="C31" s="75"/>
      <c r="D31" s="75"/>
      <c r="E31" s="75">
        <v>1</v>
      </c>
      <c r="F31" s="75">
        <f>SUM(B31:E31)</f>
        <v>1</v>
      </c>
      <c r="H31" s="6">
        <f t="shared" si="0"/>
        <v>2</v>
      </c>
      <c r="I31" s="6">
        <f t="shared" si="1"/>
        <v>1</v>
      </c>
      <c r="J31" s="6" t="b">
        <f t="shared" si="2"/>
        <v>1</v>
      </c>
      <c r="K31" s="6" t="b">
        <f>EXACT(F31,'29 Consector'!E31)</f>
        <v>1</v>
      </c>
    </row>
    <row r="32" spans="1:11" ht="48" x14ac:dyDescent="0.2">
      <c r="A32" s="67" t="s">
        <v>72</v>
      </c>
      <c r="B32" s="75"/>
      <c r="C32" s="75"/>
      <c r="D32" s="75"/>
      <c r="E32" s="75">
        <v>1</v>
      </c>
      <c r="F32" s="75">
        <f t="shared" ref="F32:F34" si="5">SUM(B32:E32)</f>
        <v>1</v>
      </c>
      <c r="H32" s="6">
        <f t="shared" si="0"/>
        <v>2</v>
      </c>
      <c r="I32" s="6">
        <f t="shared" si="1"/>
        <v>1</v>
      </c>
      <c r="J32" s="6" t="b">
        <f t="shared" si="2"/>
        <v>1</v>
      </c>
      <c r="K32" s="6" t="b">
        <f>EXACT(F32,'29 Consector'!E32)</f>
        <v>1</v>
      </c>
    </row>
    <row r="33" spans="1:11" ht="24" x14ac:dyDescent="0.2">
      <c r="A33" s="67" t="s">
        <v>73</v>
      </c>
      <c r="B33" s="75"/>
      <c r="C33" s="75"/>
      <c r="D33" s="75"/>
      <c r="E33" s="75">
        <v>1</v>
      </c>
      <c r="F33" s="75">
        <f t="shared" si="5"/>
        <v>1</v>
      </c>
      <c r="H33" s="6">
        <f t="shared" si="0"/>
        <v>2</v>
      </c>
      <c r="I33" s="6">
        <f t="shared" si="1"/>
        <v>1</v>
      </c>
      <c r="J33" s="6" t="b">
        <f t="shared" si="2"/>
        <v>1</v>
      </c>
      <c r="K33" s="6" t="b">
        <f>EXACT(F33,'29 Consector'!E33)</f>
        <v>1</v>
      </c>
    </row>
    <row r="34" spans="1:11" ht="12" x14ac:dyDescent="0.2">
      <c r="A34" s="67" t="s">
        <v>74</v>
      </c>
      <c r="B34" s="75">
        <v>1</v>
      </c>
      <c r="C34" s="75"/>
      <c r="D34" s="75"/>
      <c r="E34" s="75"/>
      <c r="F34" s="75">
        <f t="shared" si="5"/>
        <v>1</v>
      </c>
      <c r="H34" s="6">
        <f t="shared" si="0"/>
        <v>2</v>
      </c>
      <c r="I34" s="6">
        <f t="shared" si="1"/>
        <v>1</v>
      </c>
      <c r="J34" s="6" t="b">
        <f t="shared" si="2"/>
        <v>1</v>
      </c>
      <c r="K34" s="6" t="b">
        <f>EXACT(F34,'29 Consector'!E34)</f>
        <v>1</v>
      </c>
    </row>
    <row r="35" spans="1:11" ht="12" x14ac:dyDescent="0.2">
      <c r="A35" s="64" t="s">
        <v>75</v>
      </c>
      <c r="B35" s="65">
        <f>SUM(B36:B42)</f>
        <v>18</v>
      </c>
      <c r="C35" s="65">
        <f>SUM(C36:C42)</f>
        <v>0</v>
      </c>
      <c r="D35" s="65">
        <f>SUM(D36:D42)</f>
        <v>0</v>
      </c>
      <c r="E35" s="65">
        <f>SUM(E36:E42)</f>
        <v>5</v>
      </c>
      <c r="F35" s="65">
        <f>SUM(F36:F42)</f>
        <v>23</v>
      </c>
      <c r="H35" s="6">
        <f t="shared" si="0"/>
        <v>46</v>
      </c>
      <c r="I35" s="6">
        <f t="shared" si="1"/>
        <v>23</v>
      </c>
      <c r="J35" s="6" t="b">
        <f t="shared" si="2"/>
        <v>1</v>
      </c>
      <c r="K35" s="6" t="b">
        <f>EXACT(F35,'29 Consector'!E35)</f>
        <v>1</v>
      </c>
    </row>
    <row r="36" spans="1:11" ht="12" x14ac:dyDescent="0.2">
      <c r="A36" s="67" t="s">
        <v>40</v>
      </c>
      <c r="B36" s="75">
        <v>3</v>
      </c>
      <c r="C36" s="75"/>
      <c r="D36" s="75"/>
      <c r="E36" s="75">
        <v>2</v>
      </c>
      <c r="F36" s="75">
        <f>SUM(B36:E36)</f>
        <v>5</v>
      </c>
      <c r="H36" s="6">
        <f t="shared" si="0"/>
        <v>10</v>
      </c>
      <c r="I36" s="6">
        <f t="shared" si="1"/>
        <v>5</v>
      </c>
      <c r="J36" s="6" t="b">
        <f t="shared" si="2"/>
        <v>1</v>
      </c>
      <c r="K36" s="6" t="b">
        <f>EXACT(F36,'29 Consector'!E36)</f>
        <v>1</v>
      </c>
    </row>
    <row r="37" spans="1:11" ht="12" x14ac:dyDescent="0.2">
      <c r="A37" s="67" t="s">
        <v>5</v>
      </c>
      <c r="B37" s="75">
        <v>1</v>
      </c>
      <c r="C37" s="75"/>
      <c r="D37" s="75"/>
      <c r="E37" s="75">
        <v>1</v>
      </c>
      <c r="F37" s="75">
        <f>SUM(B37:E37)</f>
        <v>2</v>
      </c>
      <c r="H37" s="6"/>
      <c r="I37" s="6"/>
      <c r="J37" s="6"/>
      <c r="K37" s="6" t="b">
        <f>EXACT(F37,'29 Consector'!E37)</f>
        <v>1</v>
      </c>
    </row>
    <row r="38" spans="1:11" ht="12" x14ac:dyDescent="0.2">
      <c r="A38" s="67" t="s">
        <v>21</v>
      </c>
      <c r="B38" s="75">
        <v>4</v>
      </c>
      <c r="C38" s="75"/>
      <c r="D38" s="75"/>
      <c r="E38" s="75"/>
      <c r="F38" s="75">
        <f t="shared" ref="F38:F39" si="6">SUM(B38:E38)</f>
        <v>4</v>
      </c>
      <c r="H38" s="6">
        <f t="shared" si="0"/>
        <v>8</v>
      </c>
      <c r="I38" s="6">
        <f t="shared" si="1"/>
        <v>4</v>
      </c>
      <c r="J38" s="6" t="b">
        <f t="shared" si="2"/>
        <v>1</v>
      </c>
      <c r="K38" s="6" t="b">
        <f>EXACT(F38,'29 Consector'!E38)</f>
        <v>1</v>
      </c>
    </row>
    <row r="39" spans="1:11" s="10" customFormat="1" ht="12" x14ac:dyDescent="0.2">
      <c r="A39" s="67" t="s">
        <v>41</v>
      </c>
      <c r="B39" s="75">
        <v>1</v>
      </c>
      <c r="C39" s="75"/>
      <c r="D39" s="75"/>
      <c r="E39" s="75"/>
      <c r="F39" s="75">
        <f t="shared" si="6"/>
        <v>1</v>
      </c>
      <c r="H39" s="6">
        <f t="shared" si="0"/>
        <v>2</v>
      </c>
      <c r="I39" s="6">
        <f t="shared" si="1"/>
        <v>1</v>
      </c>
      <c r="J39" s="6" t="b">
        <f t="shared" si="2"/>
        <v>1</v>
      </c>
      <c r="K39" s="6" t="b">
        <f>EXACT(F39,'29 Consector'!E39)</f>
        <v>1</v>
      </c>
    </row>
    <row r="40" spans="1:11" s="10" customFormat="1" ht="12" x14ac:dyDescent="0.2">
      <c r="A40" s="67" t="s">
        <v>6</v>
      </c>
      <c r="B40" s="75">
        <v>3</v>
      </c>
      <c r="C40" s="75"/>
      <c r="D40" s="75"/>
      <c r="E40" s="75"/>
      <c r="F40" s="75">
        <f>SUM(B40:E40)</f>
        <v>3</v>
      </c>
      <c r="H40" s="6"/>
      <c r="I40" s="6"/>
      <c r="J40" s="6"/>
      <c r="K40" s="6" t="b">
        <f>EXACT(F40,'29 Consector'!E40)</f>
        <v>1</v>
      </c>
    </row>
    <row r="41" spans="1:11" s="10" customFormat="1" ht="12" x14ac:dyDescent="0.2">
      <c r="A41" s="67" t="s">
        <v>25</v>
      </c>
      <c r="B41" s="75">
        <v>1</v>
      </c>
      <c r="C41" s="75"/>
      <c r="D41" s="75"/>
      <c r="E41" s="75">
        <v>2</v>
      </c>
      <c r="F41" s="75">
        <f>SUM(B41:E41)</f>
        <v>3</v>
      </c>
      <c r="H41" s="6"/>
      <c r="I41" s="6"/>
      <c r="J41" s="6"/>
      <c r="K41" s="6" t="b">
        <f>EXACT(F41,'29 Consector'!E41)</f>
        <v>1</v>
      </c>
    </row>
    <row r="42" spans="1:11" s="10" customFormat="1" ht="12" x14ac:dyDescent="0.2">
      <c r="A42" s="67" t="s">
        <v>23</v>
      </c>
      <c r="B42" s="75">
        <v>5</v>
      </c>
      <c r="C42" s="75"/>
      <c r="D42" s="75"/>
      <c r="E42" s="75"/>
      <c r="F42" s="75">
        <f>SUM(B42:E42)</f>
        <v>5</v>
      </c>
      <c r="H42" s="6"/>
      <c r="I42" s="6"/>
      <c r="J42" s="6"/>
      <c r="K42" s="6" t="b">
        <f>EXACT(F42,'29 Consector'!E42)</f>
        <v>1</v>
      </c>
    </row>
    <row r="43" spans="1:11" s="10" customFormat="1" ht="12" x14ac:dyDescent="0.2">
      <c r="A43" s="64" t="s">
        <v>76</v>
      </c>
      <c r="B43" s="65">
        <f>SUM(B44)</f>
        <v>1</v>
      </c>
      <c r="C43" s="65">
        <f t="shared" ref="C43:F43" si="7">SUM(C44)</f>
        <v>0</v>
      </c>
      <c r="D43" s="65">
        <f t="shared" si="7"/>
        <v>1</v>
      </c>
      <c r="E43" s="65">
        <f t="shared" si="7"/>
        <v>0</v>
      </c>
      <c r="F43" s="65">
        <f t="shared" si="7"/>
        <v>2</v>
      </c>
      <c r="H43" s="6">
        <f t="shared" si="0"/>
        <v>4</v>
      </c>
      <c r="I43" s="6">
        <f t="shared" si="1"/>
        <v>2</v>
      </c>
      <c r="J43" s="6" t="b">
        <f t="shared" si="2"/>
        <v>1</v>
      </c>
      <c r="K43" s="6" t="b">
        <f>EXACT(F43,'29 Consector'!E43)</f>
        <v>1</v>
      </c>
    </row>
    <row r="44" spans="1:11" s="10" customFormat="1" ht="12" x14ac:dyDescent="0.2">
      <c r="A44" s="67" t="s">
        <v>77</v>
      </c>
      <c r="B44" s="75">
        <v>1</v>
      </c>
      <c r="C44" s="75"/>
      <c r="D44" s="75">
        <v>1</v>
      </c>
      <c r="E44" s="75"/>
      <c r="F44" s="75">
        <f>SUM(B44:E44)</f>
        <v>2</v>
      </c>
      <c r="H44" s="6">
        <f t="shared" si="0"/>
        <v>4</v>
      </c>
      <c r="I44" s="6">
        <f t="shared" si="1"/>
        <v>2</v>
      </c>
      <c r="J44" s="6" t="b">
        <f t="shared" si="2"/>
        <v>1</v>
      </c>
      <c r="K44" s="6" t="b">
        <f>EXACT(F44,'29 Consector'!E44)</f>
        <v>1</v>
      </c>
    </row>
    <row r="45" spans="1:11" s="10" customFormat="1" ht="12" x14ac:dyDescent="0.2">
      <c r="A45" s="64" t="s">
        <v>156</v>
      </c>
      <c r="B45" s="64">
        <f>SUM(B46)</f>
        <v>0</v>
      </c>
      <c r="C45" s="64">
        <f t="shared" ref="C45:F45" si="8">SUM(C46)</f>
        <v>0</v>
      </c>
      <c r="D45" s="64">
        <f t="shared" si="8"/>
        <v>0</v>
      </c>
      <c r="E45" s="65">
        <f t="shared" si="8"/>
        <v>1</v>
      </c>
      <c r="F45" s="65">
        <f t="shared" si="8"/>
        <v>1</v>
      </c>
      <c r="H45" s="6"/>
      <c r="I45" s="6"/>
      <c r="J45" s="6"/>
      <c r="K45" s="6" t="b">
        <f>EXACT(F45,'29 Consector'!E45)</f>
        <v>1</v>
      </c>
    </row>
    <row r="46" spans="1:11" s="10" customFormat="1" ht="12" x14ac:dyDescent="0.2">
      <c r="A46" s="67" t="s">
        <v>78</v>
      </c>
      <c r="B46" s="75"/>
      <c r="C46" s="75"/>
      <c r="D46" s="75"/>
      <c r="E46" s="75">
        <v>1</v>
      </c>
      <c r="F46" s="75">
        <f>SUM(B46:E46)</f>
        <v>1</v>
      </c>
      <c r="H46" s="6"/>
      <c r="I46" s="6"/>
      <c r="J46" s="6"/>
      <c r="K46" s="6" t="b">
        <f>EXACT(F46,'29 Consector'!E46)</f>
        <v>1</v>
      </c>
    </row>
    <row r="47" spans="1:11" s="10" customFormat="1" ht="12" x14ac:dyDescent="0.2">
      <c r="A47" s="64" t="s">
        <v>79</v>
      </c>
      <c r="B47" s="65">
        <f>SUM(B48:B58)</f>
        <v>2</v>
      </c>
      <c r="C47" s="65">
        <f>SUM(C48:C58)</f>
        <v>1</v>
      </c>
      <c r="D47" s="65">
        <f>SUM(D48:D58)</f>
        <v>0</v>
      </c>
      <c r="E47" s="65">
        <f>SUM(E48:E58)</f>
        <v>10</v>
      </c>
      <c r="F47" s="65">
        <f>SUM(F48:F58)</f>
        <v>13</v>
      </c>
      <c r="H47" s="6">
        <f t="shared" si="0"/>
        <v>26</v>
      </c>
      <c r="I47" s="6">
        <f t="shared" si="1"/>
        <v>13</v>
      </c>
      <c r="J47" s="6" t="b">
        <f t="shared" si="2"/>
        <v>1</v>
      </c>
      <c r="K47" s="6" t="b">
        <f>EXACT(F47,'29 Consector'!E47)</f>
        <v>1</v>
      </c>
    </row>
    <row r="48" spans="1:11" s="10" customFormat="1" ht="12" x14ac:dyDescent="0.2">
      <c r="A48" s="67" t="s">
        <v>80</v>
      </c>
      <c r="B48" s="75"/>
      <c r="C48" s="75"/>
      <c r="D48" s="75"/>
      <c r="E48" s="75">
        <v>1</v>
      </c>
      <c r="F48" s="75">
        <f>SUM(B48:E48)</f>
        <v>1</v>
      </c>
      <c r="H48" s="6">
        <f t="shared" si="0"/>
        <v>2</v>
      </c>
      <c r="I48" s="6">
        <f t="shared" si="1"/>
        <v>1</v>
      </c>
      <c r="J48" s="6" t="b">
        <f t="shared" si="2"/>
        <v>1</v>
      </c>
      <c r="K48" s="6" t="b">
        <f>EXACT(F48,'29 Consector'!E48)</f>
        <v>1</v>
      </c>
    </row>
    <row r="49" spans="1:11" ht="12" x14ac:dyDescent="0.2">
      <c r="A49" s="67" t="s">
        <v>81</v>
      </c>
      <c r="B49" s="75">
        <v>1</v>
      </c>
      <c r="C49" s="75"/>
      <c r="D49" s="75"/>
      <c r="E49" s="75"/>
      <c r="F49" s="75">
        <f t="shared" ref="F49:F58" si="9">SUM(B49:E49)</f>
        <v>1</v>
      </c>
      <c r="H49" s="6">
        <f t="shared" si="0"/>
        <v>2</v>
      </c>
      <c r="I49" s="6">
        <f t="shared" si="1"/>
        <v>1</v>
      </c>
      <c r="J49" s="6" t="b">
        <f t="shared" si="2"/>
        <v>1</v>
      </c>
      <c r="K49" s="6" t="b">
        <f>EXACT(F49,'29 Consector'!E49)</f>
        <v>1</v>
      </c>
    </row>
    <row r="50" spans="1:11" ht="12" x14ac:dyDescent="0.2">
      <c r="A50" s="67" t="s">
        <v>82</v>
      </c>
      <c r="B50" s="75"/>
      <c r="C50" s="75">
        <v>1</v>
      </c>
      <c r="D50" s="75"/>
      <c r="E50" s="75"/>
      <c r="F50" s="75">
        <f t="shared" si="9"/>
        <v>1</v>
      </c>
      <c r="H50" s="6">
        <f t="shared" si="0"/>
        <v>2</v>
      </c>
      <c r="I50" s="6">
        <f t="shared" si="1"/>
        <v>1</v>
      </c>
      <c r="J50" s="6" t="b">
        <f t="shared" si="2"/>
        <v>1</v>
      </c>
      <c r="K50" s="6" t="b">
        <f>EXACT(F50,'29 Consector'!E50)</f>
        <v>1</v>
      </c>
    </row>
    <row r="51" spans="1:11" ht="12" x14ac:dyDescent="0.2">
      <c r="A51" s="67" t="s">
        <v>83</v>
      </c>
      <c r="B51" s="75">
        <v>1</v>
      </c>
      <c r="C51" s="75"/>
      <c r="D51" s="75"/>
      <c r="E51" s="75"/>
      <c r="F51" s="75">
        <f t="shared" si="9"/>
        <v>1</v>
      </c>
      <c r="H51" s="6">
        <f t="shared" si="0"/>
        <v>2</v>
      </c>
      <c r="I51" s="6">
        <f t="shared" si="1"/>
        <v>1</v>
      </c>
      <c r="J51" s="6" t="b">
        <f t="shared" si="2"/>
        <v>1</v>
      </c>
      <c r="K51" s="6" t="b">
        <f>EXACT(F51,'29 Consector'!E51)</f>
        <v>1</v>
      </c>
    </row>
    <row r="52" spans="1:11" ht="12" x14ac:dyDescent="0.2">
      <c r="A52" s="67" t="s">
        <v>84</v>
      </c>
      <c r="B52" s="75"/>
      <c r="C52" s="75"/>
      <c r="D52" s="75"/>
      <c r="E52" s="75">
        <v>1</v>
      </c>
      <c r="F52" s="75">
        <f t="shared" si="9"/>
        <v>1</v>
      </c>
      <c r="H52" s="6">
        <f t="shared" si="0"/>
        <v>2</v>
      </c>
      <c r="I52" s="6">
        <f t="shared" si="1"/>
        <v>1</v>
      </c>
      <c r="J52" s="6" t="b">
        <f t="shared" si="2"/>
        <v>1</v>
      </c>
      <c r="K52" s="6" t="b">
        <f>EXACT(F52,'29 Consector'!E52)</f>
        <v>1</v>
      </c>
    </row>
    <row r="53" spans="1:11" ht="24" x14ac:dyDescent="0.2">
      <c r="A53" s="67" t="s">
        <v>139</v>
      </c>
      <c r="B53" s="75"/>
      <c r="C53" s="75"/>
      <c r="D53" s="75"/>
      <c r="E53" s="75">
        <v>1</v>
      </c>
      <c r="F53" s="75">
        <f t="shared" si="9"/>
        <v>1</v>
      </c>
      <c r="H53" s="6">
        <f t="shared" si="0"/>
        <v>2</v>
      </c>
      <c r="I53" s="6">
        <f t="shared" si="1"/>
        <v>1</v>
      </c>
      <c r="J53" s="6" t="b">
        <f t="shared" si="2"/>
        <v>1</v>
      </c>
      <c r="K53" s="6" t="b">
        <f>EXACT(F53,'29 Consector'!E53)</f>
        <v>1</v>
      </c>
    </row>
    <row r="54" spans="1:11" ht="12" x14ac:dyDescent="0.2">
      <c r="A54" s="67" t="s">
        <v>85</v>
      </c>
      <c r="B54" s="75"/>
      <c r="C54" s="75"/>
      <c r="D54" s="75"/>
      <c r="E54" s="75">
        <v>1</v>
      </c>
      <c r="F54" s="75">
        <f t="shared" si="9"/>
        <v>1</v>
      </c>
      <c r="H54" s="6">
        <f t="shared" si="0"/>
        <v>2</v>
      </c>
      <c r="I54" s="6">
        <f t="shared" si="1"/>
        <v>1</v>
      </c>
      <c r="J54" s="6" t="b">
        <f t="shared" si="2"/>
        <v>1</v>
      </c>
      <c r="K54" s="6" t="b">
        <f>EXACT(F54,'29 Consector'!E54)</f>
        <v>1</v>
      </c>
    </row>
    <row r="55" spans="1:11" ht="12" x14ac:dyDescent="0.2">
      <c r="A55" s="67" t="s">
        <v>86</v>
      </c>
      <c r="B55" s="75"/>
      <c r="C55" s="75"/>
      <c r="D55" s="75"/>
      <c r="E55" s="75">
        <v>3</v>
      </c>
      <c r="F55" s="75">
        <f t="shared" si="9"/>
        <v>3</v>
      </c>
      <c r="H55" s="6">
        <f t="shared" si="0"/>
        <v>6</v>
      </c>
      <c r="I55" s="6">
        <f t="shared" si="1"/>
        <v>3</v>
      </c>
      <c r="J55" s="6" t="b">
        <f t="shared" si="2"/>
        <v>1</v>
      </c>
      <c r="K55" s="6" t="b">
        <f>EXACT(F55,'29 Consector'!E55)</f>
        <v>1</v>
      </c>
    </row>
    <row r="56" spans="1:11" ht="12" x14ac:dyDescent="0.2">
      <c r="A56" s="67" t="s">
        <v>87</v>
      </c>
      <c r="B56" s="75"/>
      <c r="C56" s="75"/>
      <c r="D56" s="75"/>
      <c r="E56" s="75">
        <v>1</v>
      </c>
      <c r="F56" s="75">
        <f t="shared" si="9"/>
        <v>1</v>
      </c>
      <c r="H56" s="6">
        <f t="shared" si="0"/>
        <v>2</v>
      </c>
      <c r="I56" s="6">
        <f t="shared" si="1"/>
        <v>1</v>
      </c>
      <c r="J56" s="6" t="b">
        <f t="shared" si="2"/>
        <v>1</v>
      </c>
      <c r="K56" s="6" t="b">
        <f>EXACT(F56,'29 Consector'!E56)</f>
        <v>1</v>
      </c>
    </row>
    <row r="57" spans="1:11" ht="12" x14ac:dyDescent="0.2">
      <c r="A57" s="39" t="s">
        <v>88</v>
      </c>
      <c r="B57" s="75"/>
      <c r="C57" s="75"/>
      <c r="D57" s="75"/>
      <c r="E57" s="75">
        <v>1</v>
      </c>
      <c r="F57" s="75">
        <f t="shared" si="9"/>
        <v>1</v>
      </c>
      <c r="H57" s="6">
        <f t="shared" si="0"/>
        <v>2</v>
      </c>
      <c r="I57" s="6">
        <f t="shared" si="1"/>
        <v>1</v>
      </c>
      <c r="J57" s="6" t="b">
        <f t="shared" si="2"/>
        <v>1</v>
      </c>
      <c r="K57" s="6" t="b">
        <f>EXACT(F57,'29 Consector'!E57)</f>
        <v>1</v>
      </c>
    </row>
    <row r="58" spans="1:11" ht="12.75" customHeight="1" x14ac:dyDescent="0.2">
      <c r="A58" s="67" t="s">
        <v>89</v>
      </c>
      <c r="B58" s="75"/>
      <c r="C58" s="75"/>
      <c r="D58" s="75"/>
      <c r="E58" s="75">
        <v>1</v>
      </c>
      <c r="F58" s="75">
        <f t="shared" si="9"/>
        <v>1</v>
      </c>
      <c r="H58" s="6">
        <f t="shared" si="0"/>
        <v>2</v>
      </c>
      <c r="I58" s="6">
        <f t="shared" si="1"/>
        <v>1</v>
      </c>
      <c r="J58" s="6" t="b">
        <f t="shared" si="2"/>
        <v>1</v>
      </c>
      <c r="K58" s="6" t="b">
        <f>EXACT(F58,'29 Consector'!E58)</f>
        <v>1</v>
      </c>
    </row>
    <row r="59" spans="1:11" ht="12.75" customHeight="1" x14ac:dyDescent="0.2">
      <c r="A59" s="64" t="s">
        <v>90</v>
      </c>
      <c r="B59" s="65">
        <f>SUM(B60:B71)</f>
        <v>13</v>
      </c>
      <c r="C59" s="65">
        <f>SUM(C60:C71)</f>
        <v>0</v>
      </c>
      <c r="D59" s="65">
        <f>SUM(D60:D71)</f>
        <v>23</v>
      </c>
      <c r="E59" s="65">
        <f>SUM(E60:E71)</f>
        <v>92</v>
      </c>
      <c r="F59" s="65">
        <f>SUM(F60:F71)</f>
        <v>128</v>
      </c>
      <c r="H59" s="6">
        <f t="shared" si="0"/>
        <v>256</v>
      </c>
      <c r="I59" s="6">
        <f t="shared" si="1"/>
        <v>128</v>
      </c>
      <c r="J59" s="6" t="b">
        <f t="shared" si="2"/>
        <v>1</v>
      </c>
      <c r="K59" s="6" t="b">
        <f>EXACT(F59,'29 Consector'!E59)</f>
        <v>1</v>
      </c>
    </row>
    <row r="60" spans="1:11" ht="12.75" customHeight="1" x14ac:dyDescent="0.2">
      <c r="A60" s="67" t="s">
        <v>91</v>
      </c>
      <c r="B60" s="75"/>
      <c r="C60" s="75"/>
      <c r="D60" s="75">
        <v>1</v>
      </c>
      <c r="E60" s="75"/>
      <c r="F60" s="75">
        <f>SUM(B60:E60)</f>
        <v>1</v>
      </c>
      <c r="H60" s="6">
        <f t="shared" si="0"/>
        <v>2</v>
      </c>
      <c r="I60" s="6">
        <f t="shared" si="1"/>
        <v>1</v>
      </c>
      <c r="J60" s="6" t="b">
        <f t="shared" si="2"/>
        <v>1</v>
      </c>
      <c r="K60" s="6" t="b">
        <f>EXACT(F60,'29 Consector'!E60)</f>
        <v>1</v>
      </c>
    </row>
    <row r="61" spans="1:11" ht="12.75" customHeight="1" x14ac:dyDescent="0.2">
      <c r="A61" s="67" t="s">
        <v>92</v>
      </c>
      <c r="B61" s="75"/>
      <c r="C61" s="75"/>
      <c r="D61" s="75"/>
      <c r="E61" s="75">
        <v>1</v>
      </c>
      <c r="F61" s="75">
        <f t="shared" ref="F61:F71" si="10">SUM(B61:E61)</f>
        <v>1</v>
      </c>
      <c r="H61" s="6">
        <f t="shared" si="0"/>
        <v>2</v>
      </c>
      <c r="I61" s="6">
        <f t="shared" si="1"/>
        <v>1</v>
      </c>
      <c r="J61" s="6" t="b">
        <f t="shared" si="2"/>
        <v>1</v>
      </c>
      <c r="K61" s="6" t="b">
        <f>EXACT(F61,'29 Consector'!E61)</f>
        <v>1</v>
      </c>
    </row>
    <row r="62" spans="1:11" ht="12.75" customHeight="1" x14ac:dyDescent="0.2">
      <c r="A62" s="67" t="s">
        <v>93</v>
      </c>
      <c r="B62" s="75"/>
      <c r="C62" s="75"/>
      <c r="D62" s="75"/>
      <c r="E62" s="75">
        <v>1</v>
      </c>
      <c r="F62" s="75">
        <f t="shared" si="10"/>
        <v>1</v>
      </c>
      <c r="H62" s="6">
        <f t="shared" si="0"/>
        <v>2</v>
      </c>
      <c r="I62" s="6">
        <f t="shared" si="1"/>
        <v>1</v>
      </c>
      <c r="J62" s="6" t="b">
        <f t="shared" si="2"/>
        <v>1</v>
      </c>
      <c r="K62" s="6" t="b">
        <f>EXACT(F62,'29 Consector'!E62)</f>
        <v>1</v>
      </c>
    </row>
    <row r="63" spans="1:11" ht="12.75" customHeight="1" x14ac:dyDescent="0.2">
      <c r="A63" s="67" t="s">
        <v>94</v>
      </c>
      <c r="B63" s="75">
        <v>1</v>
      </c>
      <c r="C63" s="75"/>
      <c r="D63" s="75"/>
      <c r="E63" s="75"/>
      <c r="F63" s="75">
        <f t="shared" si="10"/>
        <v>1</v>
      </c>
      <c r="H63" s="6">
        <f t="shared" si="0"/>
        <v>2</v>
      </c>
      <c r="I63" s="6">
        <f t="shared" si="1"/>
        <v>1</v>
      </c>
      <c r="J63" s="6" t="b">
        <f t="shared" si="2"/>
        <v>1</v>
      </c>
      <c r="K63" s="6" t="b">
        <f>EXACT(F63,'29 Consector'!E63)</f>
        <v>1</v>
      </c>
    </row>
    <row r="64" spans="1:11" ht="12.75" customHeight="1" x14ac:dyDescent="0.2">
      <c r="A64" s="67" t="s">
        <v>95</v>
      </c>
      <c r="B64" s="75"/>
      <c r="C64" s="75"/>
      <c r="D64" s="75"/>
      <c r="E64" s="75">
        <v>1</v>
      </c>
      <c r="F64" s="75">
        <f t="shared" si="10"/>
        <v>1</v>
      </c>
      <c r="H64" s="6">
        <f t="shared" si="0"/>
        <v>2</v>
      </c>
      <c r="I64" s="6">
        <f t="shared" si="1"/>
        <v>1</v>
      </c>
      <c r="J64" s="6" t="b">
        <f t="shared" si="2"/>
        <v>1</v>
      </c>
      <c r="K64" s="6" t="b">
        <f>EXACT(F64,'29 Consector'!E64)</f>
        <v>1</v>
      </c>
    </row>
    <row r="65" spans="1:11" ht="12.75" customHeight="1" x14ac:dyDescent="0.2">
      <c r="A65" s="67" t="s">
        <v>96</v>
      </c>
      <c r="B65" s="75"/>
      <c r="C65" s="75"/>
      <c r="D65" s="75"/>
      <c r="E65" s="75">
        <v>8</v>
      </c>
      <c r="F65" s="75">
        <f t="shared" si="10"/>
        <v>8</v>
      </c>
      <c r="H65" s="6">
        <f t="shared" si="0"/>
        <v>16</v>
      </c>
      <c r="I65" s="6">
        <f t="shared" si="1"/>
        <v>8</v>
      </c>
      <c r="J65" s="6" t="b">
        <f t="shared" si="2"/>
        <v>1</v>
      </c>
      <c r="K65" s="6" t="b">
        <f>EXACT(F65,'29 Consector'!E65)</f>
        <v>1</v>
      </c>
    </row>
    <row r="66" spans="1:11" ht="12.75" customHeight="1" x14ac:dyDescent="0.2">
      <c r="A66" s="67" t="s">
        <v>97</v>
      </c>
      <c r="B66" s="75"/>
      <c r="C66" s="75"/>
      <c r="D66" s="75"/>
      <c r="E66" s="75">
        <v>1</v>
      </c>
      <c r="F66" s="75">
        <f t="shared" si="10"/>
        <v>1</v>
      </c>
      <c r="H66" s="6">
        <f t="shared" si="0"/>
        <v>2</v>
      </c>
      <c r="I66" s="6">
        <f t="shared" si="1"/>
        <v>1</v>
      </c>
      <c r="J66" s="6" t="b">
        <f t="shared" si="2"/>
        <v>1</v>
      </c>
      <c r="K66" s="6" t="b">
        <f>EXACT(F66,'29 Consector'!E66)</f>
        <v>1</v>
      </c>
    </row>
    <row r="67" spans="1:11" ht="12.75" customHeight="1" x14ac:dyDescent="0.2">
      <c r="A67" s="67" t="s">
        <v>98</v>
      </c>
      <c r="B67" s="75"/>
      <c r="C67" s="75"/>
      <c r="D67" s="75">
        <v>21</v>
      </c>
      <c r="E67" s="75">
        <v>2</v>
      </c>
      <c r="F67" s="75">
        <f t="shared" si="10"/>
        <v>23</v>
      </c>
      <c r="H67" s="6">
        <f t="shared" si="0"/>
        <v>46</v>
      </c>
      <c r="I67" s="6">
        <f t="shared" si="1"/>
        <v>23</v>
      </c>
      <c r="J67" s="6" t="b">
        <f t="shared" si="2"/>
        <v>1</v>
      </c>
      <c r="K67" s="6" t="b">
        <f>EXACT(F67,'29 Consector'!E67)</f>
        <v>1</v>
      </c>
    </row>
    <row r="68" spans="1:11" ht="12.75" customHeight="1" x14ac:dyDescent="0.2">
      <c r="A68" s="67" t="s">
        <v>99</v>
      </c>
      <c r="B68" s="75">
        <v>1</v>
      </c>
      <c r="C68" s="75"/>
      <c r="D68" s="75"/>
      <c r="E68" s="75">
        <v>3</v>
      </c>
      <c r="F68" s="75">
        <f t="shared" si="10"/>
        <v>4</v>
      </c>
      <c r="H68" s="6">
        <f t="shared" si="0"/>
        <v>8</v>
      </c>
      <c r="I68" s="6">
        <f t="shared" si="1"/>
        <v>4</v>
      </c>
      <c r="J68" s="6" t="b">
        <f t="shared" si="2"/>
        <v>1</v>
      </c>
      <c r="K68" s="6" t="b">
        <f>EXACT(F68,'29 Consector'!E68)</f>
        <v>1</v>
      </c>
    </row>
    <row r="69" spans="1:11" ht="12.75" customHeight="1" x14ac:dyDescent="0.2">
      <c r="A69" s="67" t="s">
        <v>100</v>
      </c>
      <c r="B69" s="75">
        <v>8</v>
      </c>
      <c r="C69" s="75"/>
      <c r="D69" s="75"/>
      <c r="E69" s="75">
        <v>66</v>
      </c>
      <c r="F69" s="75">
        <f t="shared" si="10"/>
        <v>74</v>
      </c>
      <c r="H69" s="6">
        <f t="shared" ref="H69:H100" si="11">SUM(B69:F69)</f>
        <v>148</v>
      </c>
      <c r="I69" s="6">
        <f t="shared" ref="I69:I100" si="12">+H69/2</f>
        <v>74</v>
      </c>
      <c r="J69" s="6" t="b">
        <f t="shared" ref="J69:J100" si="13">EXACT(F69,I69)</f>
        <v>1</v>
      </c>
      <c r="K69" s="6" t="b">
        <f>EXACT(F69,'29 Consector'!E69)</f>
        <v>1</v>
      </c>
    </row>
    <row r="70" spans="1:11" ht="12.75" customHeight="1" x14ac:dyDescent="0.2">
      <c r="A70" s="67" t="s">
        <v>101</v>
      </c>
      <c r="B70" s="75"/>
      <c r="C70" s="75"/>
      <c r="D70" s="75"/>
      <c r="E70" s="75">
        <v>9</v>
      </c>
      <c r="F70" s="75">
        <f t="shared" si="10"/>
        <v>9</v>
      </c>
      <c r="H70" s="6">
        <f t="shared" si="11"/>
        <v>18</v>
      </c>
      <c r="I70" s="6">
        <f t="shared" si="12"/>
        <v>9</v>
      </c>
      <c r="J70" s="6" t="b">
        <f t="shared" si="13"/>
        <v>1</v>
      </c>
      <c r="K70" s="6" t="b">
        <f>EXACT(F70,'29 Consector'!E70)</f>
        <v>1</v>
      </c>
    </row>
    <row r="71" spans="1:11" ht="24" x14ac:dyDescent="0.2">
      <c r="A71" s="67" t="s">
        <v>102</v>
      </c>
      <c r="B71" s="75">
        <v>3</v>
      </c>
      <c r="C71" s="75"/>
      <c r="D71" s="75">
        <v>1</v>
      </c>
      <c r="E71" s="75"/>
      <c r="F71" s="75">
        <f t="shared" si="10"/>
        <v>4</v>
      </c>
      <c r="H71" s="6">
        <f t="shared" si="11"/>
        <v>8</v>
      </c>
      <c r="I71" s="6">
        <f t="shared" si="12"/>
        <v>4</v>
      </c>
      <c r="J71" s="6" t="b">
        <f t="shared" si="13"/>
        <v>1</v>
      </c>
      <c r="K71" s="6" t="b">
        <f>EXACT(F71,'29 Consector'!E71)</f>
        <v>1</v>
      </c>
    </row>
    <row r="72" spans="1:11" ht="12.75" customHeight="1" x14ac:dyDescent="0.2">
      <c r="A72" s="64" t="s">
        <v>103</v>
      </c>
      <c r="B72" s="65">
        <f>SUM(B73:B99)</f>
        <v>9</v>
      </c>
      <c r="C72" s="65">
        <f>SUM(C73:C99)</f>
        <v>30</v>
      </c>
      <c r="D72" s="65">
        <f>SUM(D73:D99)</f>
        <v>3</v>
      </c>
      <c r="E72" s="65">
        <f>SUM(E73:E99)</f>
        <v>24</v>
      </c>
      <c r="F72" s="65">
        <f>SUM(F73:F99)</f>
        <v>66</v>
      </c>
      <c r="H72" s="6">
        <f t="shared" si="11"/>
        <v>132</v>
      </c>
      <c r="I72" s="6">
        <f t="shared" si="12"/>
        <v>66</v>
      </c>
      <c r="J72" s="6" t="b">
        <f t="shared" si="13"/>
        <v>1</v>
      </c>
      <c r="K72" s="6" t="b">
        <f>EXACT(F72,'29 Consector'!E72)</f>
        <v>1</v>
      </c>
    </row>
    <row r="73" spans="1:11" ht="12.75" customHeight="1" x14ac:dyDescent="0.2">
      <c r="A73" s="67" t="s">
        <v>104</v>
      </c>
      <c r="B73" s="75"/>
      <c r="C73" s="75"/>
      <c r="D73" s="75"/>
      <c r="E73" s="75">
        <v>1</v>
      </c>
      <c r="F73" s="75">
        <f>SUM(B73:E73)</f>
        <v>1</v>
      </c>
      <c r="H73" s="6">
        <f t="shared" si="11"/>
        <v>2</v>
      </c>
      <c r="I73" s="6">
        <f t="shared" si="12"/>
        <v>1</v>
      </c>
      <c r="J73" s="6" t="b">
        <f t="shared" si="13"/>
        <v>1</v>
      </c>
      <c r="K73" s="6" t="b">
        <f>EXACT(F73,'29 Consector'!E73)</f>
        <v>1</v>
      </c>
    </row>
    <row r="74" spans="1:11" ht="12.75" customHeight="1" x14ac:dyDescent="0.2">
      <c r="A74" s="67" t="s">
        <v>105</v>
      </c>
      <c r="B74" s="75"/>
      <c r="C74" s="75">
        <v>1</v>
      </c>
      <c r="D74" s="75"/>
      <c r="E74" s="75"/>
      <c r="F74" s="75">
        <f t="shared" ref="F74:F99" si="14">SUM(B74:E74)</f>
        <v>1</v>
      </c>
      <c r="H74" s="6">
        <f t="shared" si="11"/>
        <v>2</v>
      </c>
      <c r="I74" s="6">
        <f t="shared" si="12"/>
        <v>1</v>
      </c>
      <c r="J74" s="6" t="b">
        <f t="shared" si="13"/>
        <v>1</v>
      </c>
      <c r="K74" s="6" t="b">
        <f>EXACT(F74,'29 Consector'!E74)</f>
        <v>1</v>
      </c>
    </row>
    <row r="75" spans="1:11" ht="12.75" customHeight="1" x14ac:dyDescent="0.2">
      <c r="A75" s="67" t="s">
        <v>106</v>
      </c>
      <c r="B75" s="75"/>
      <c r="C75" s="75"/>
      <c r="D75" s="75"/>
      <c r="E75" s="75">
        <v>1</v>
      </c>
      <c r="F75" s="75">
        <f t="shared" si="14"/>
        <v>1</v>
      </c>
      <c r="H75" s="6">
        <f t="shared" si="11"/>
        <v>2</v>
      </c>
      <c r="I75" s="6">
        <f t="shared" si="12"/>
        <v>1</v>
      </c>
      <c r="J75" s="6" t="b">
        <f t="shared" si="13"/>
        <v>1</v>
      </c>
      <c r="K75" s="6" t="b">
        <f>EXACT(F75,'29 Consector'!E75)</f>
        <v>1</v>
      </c>
    </row>
    <row r="76" spans="1:11" ht="12.75" customHeight="1" x14ac:dyDescent="0.2">
      <c r="A76" s="67" t="s">
        <v>107</v>
      </c>
      <c r="B76" s="75"/>
      <c r="C76" s="75"/>
      <c r="D76" s="75"/>
      <c r="E76" s="75">
        <v>3</v>
      </c>
      <c r="F76" s="75">
        <f t="shared" si="14"/>
        <v>3</v>
      </c>
      <c r="H76" s="6">
        <f t="shared" si="11"/>
        <v>6</v>
      </c>
      <c r="I76" s="6">
        <f t="shared" si="12"/>
        <v>3</v>
      </c>
      <c r="J76" s="6" t="b">
        <f t="shared" si="13"/>
        <v>1</v>
      </c>
      <c r="K76" s="6" t="b">
        <f>EXACT(F76,'29 Consector'!E76)</f>
        <v>1</v>
      </c>
    </row>
    <row r="77" spans="1:11" ht="12.75" customHeight="1" x14ac:dyDescent="0.2">
      <c r="A77" s="67" t="s">
        <v>108</v>
      </c>
      <c r="B77" s="75"/>
      <c r="C77" s="75"/>
      <c r="D77" s="75"/>
      <c r="E77" s="75">
        <v>2</v>
      </c>
      <c r="F77" s="75">
        <f t="shared" si="14"/>
        <v>2</v>
      </c>
      <c r="H77" s="6">
        <f t="shared" si="11"/>
        <v>4</v>
      </c>
      <c r="I77" s="6">
        <f t="shared" si="12"/>
        <v>2</v>
      </c>
      <c r="J77" s="6" t="b">
        <f t="shared" si="13"/>
        <v>1</v>
      </c>
      <c r="K77" s="6" t="b">
        <f>EXACT(F77,'29 Consector'!E77)</f>
        <v>1</v>
      </c>
    </row>
    <row r="78" spans="1:11" ht="12.75" customHeight="1" x14ac:dyDescent="0.2">
      <c r="A78" s="67" t="s">
        <v>109</v>
      </c>
      <c r="B78" s="75"/>
      <c r="C78" s="75"/>
      <c r="D78" s="75"/>
      <c r="E78" s="75">
        <v>1</v>
      </c>
      <c r="F78" s="75">
        <f t="shared" si="14"/>
        <v>1</v>
      </c>
      <c r="H78" s="6">
        <f t="shared" si="11"/>
        <v>2</v>
      </c>
      <c r="I78" s="6">
        <f t="shared" si="12"/>
        <v>1</v>
      </c>
      <c r="J78" s="6" t="b">
        <f t="shared" si="13"/>
        <v>1</v>
      </c>
      <c r="K78" s="6" t="b">
        <f>EXACT(F78,'29 Consector'!E78)</f>
        <v>1</v>
      </c>
    </row>
    <row r="79" spans="1:11" ht="12.75" customHeight="1" x14ac:dyDescent="0.2">
      <c r="A79" s="67" t="s">
        <v>110</v>
      </c>
      <c r="B79" s="75"/>
      <c r="C79" s="75"/>
      <c r="D79" s="75"/>
      <c r="E79" s="75">
        <v>1</v>
      </c>
      <c r="F79" s="75">
        <f t="shared" si="14"/>
        <v>1</v>
      </c>
      <c r="H79" s="6">
        <f t="shared" si="11"/>
        <v>2</v>
      </c>
      <c r="I79" s="6">
        <f t="shared" si="12"/>
        <v>1</v>
      </c>
      <c r="J79" s="6" t="b">
        <f t="shared" si="13"/>
        <v>1</v>
      </c>
      <c r="K79" s="6" t="b">
        <f>EXACT(F79,'29 Consector'!E79)</f>
        <v>1</v>
      </c>
    </row>
    <row r="80" spans="1:11" ht="12.75" customHeight="1" x14ac:dyDescent="0.2">
      <c r="A80" s="67" t="s">
        <v>111</v>
      </c>
      <c r="B80" s="75"/>
      <c r="C80" s="75">
        <v>1</v>
      </c>
      <c r="D80" s="75"/>
      <c r="E80" s="75"/>
      <c r="F80" s="75">
        <f t="shared" si="14"/>
        <v>1</v>
      </c>
      <c r="H80" s="6">
        <f t="shared" si="11"/>
        <v>2</v>
      </c>
      <c r="I80" s="6">
        <f t="shared" si="12"/>
        <v>1</v>
      </c>
      <c r="J80" s="6" t="b">
        <f t="shared" si="13"/>
        <v>1</v>
      </c>
      <c r="K80" s="6" t="b">
        <f>EXACT(F80,'29 Consector'!E80)</f>
        <v>1</v>
      </c>
    </row>
    <row r="81" spans="1:11" ht="12.75" customHeight="1" x14ac:dyDescent="0.2">
      <c r="A81" s="67" t="s">
        <v>112</v>
      </c>
      <c r="B81" s="75"/>
      <c r="C81" s="75"/>
      <c r="D81" s="75"/>
      <c r="E81" s="75">
        <v>1</v>
      </c>
      <c r="F81" s="75">
        <f t="shared" si="14"/>
        <v>1</v>
      </c>
      <c r="H81" s="6">
        <f t="shared" si="11"/>
        <v>2</v>
      </c>
      <c r="I81" s="6">
        <f t="shared" si="12"/>
        <v>1</v>
      </c>
      <c r="J81" s="6" t="b">
        <f t="shared" si="13"/>
        <v>1</v>
      </c>
      <c r="K81" s="6" t="b">
        <f>EXACT(F81,'29 Consector'!E81)</f>
        <v>1</v>
      </c>
    </row>
    <row r="82" spans="1:11" ht="12.75" customHeight="1" x14ac:dyDescent="0.2">
      <c r="A82" s="67" t="s">
        <v>113</v>
      </c>
      <c r="B82" s="75"/>
      <c r="C82" s="75">
        <v>1</v>
      </c>
      <c r="D82" s="75"/>
      <c r="E82" s="75"/>
      <c r="F82" s="75">
        <f t="shared" si="14"/>
        <v>1</v>
      </c>
      <c r="H82" s="6">
        <f t="shared" si="11"/>
        <v>2</v>
      </c>
      <c r="I82" s="6">
        <f t="shared" si="12"/>
        <v>1</v>
      </c>
      <c r="J82" s="6" t="b">
        <f t="shared" si="13"/>
        <v>1</v>
      </c>
      <c r="K82" s="6" t="b">
        <f>EXACT(F82,'29 Consector'!E82)</f>
        <v>1</v>
      </c>
    </row>
    <row r="83" spans="1:11" ht="12.75" customHeight="1" x14ac:dyDescent="0.2">
      <c r="A83" s="67" t="s">
        <v>114</v>
      </c>
      <c r="B83" s="75"/>
      <c r="C83" s="75">
        <v>1</v>
      </c>
      <c r="D83" s="75"/>
      <c r="E83" s="75"/>
      <c r="F83" s="75">
        <f t="shared" si="14"/>
        <v>1</v>
      </c>
      <c r="H83" s="6">
        <f t="shared" si="11"/>
        <v>2</v>
      </c>
      <c r="I83" s="6">
        <f t="shared" si="12"/>
        <v>1</v>
      </c>
      <c r="J83" s="6" t="b">
        <f t="shared" si="13"/>
        <v>1</v>
      </c>
      <c r="K83" s="6" t="b">
        <f>EXACT(F83,'29 Consector'!E83)</f>
        <v>1</v>
      </c>
    </row>
    <row r="84" spans="1:11" ht="12.75" customHeight="1" x14ac:dyDescent="0.2">
      <c r="A84" s="67" t="s">
        <v>115</v>
      </c>
      <c r="B84" s="75"/>
      <c r="C84" s="75"/>
      <c r="D84" s="75"/>
      <c r="E84" s="75">
        <v>1</v>
      </c>
      <c r="F84" s="75">
        <f t="shared" si="14"/>
        <v>1</v>
      </c>
      <c r="H84" s="6">
        <f t="shared" si="11"/>
        <v>2</v>
      </c>
      <c r="I84" s="6">
        <f t="shared" si="12"/>
        <v>1</v>
      </c>
      <c r="J84" s="6" t="b">
        <f t="shared" si="13"/>
        <v>1</v>
      </c>
      <c r="K84" s="6" t="b">
        <f>EXACT(F84,'29 Consector'!E84)</f>
        <v>1</v>
      </c>
    </row>
    <row r="85" spans="1:11" ht="12.75" customHeight="1" x14ac:dyDescent="0.2">
      <c r="A85" s="67" t="s">
        <v>116</v>
      </c>
      <c r="B85" s="75">
        <v>1</v>
      </c>
      <c r="C85" s="75"/>
      <c r="D85" s="75"/>
      <c r="E85" s="75"/>
      <c r="F85" s="75">
        <f t="shared" si="14"/>
        <v>1</v>
      </c>
      <c r="H85" s="6">
        <f t="shared" si="11"/>
        <v>2</v>
      </c>
      <c r="I85" s="6">
        <f t="shared" si="12"/>
        <v>1</v>
      </c>
      <c r="J85" s="6" t="b">
        <f t="shared" si="13"/>
        <v>1</v>
      </c>
      <c r="K85" s="6" t="b">
        <f>EXACT(F85,'29 Consector'!E85)</f>
        <v>1</v>
      </c>
    </row>
    <row r="86" spans="1:11" ht="12.75" customHeight="1" x14ac:dyDescent="0.2">
      <c r="A86" s="67" t="s">
        <v>117</v>
      </c>
      <c r="B86" s="75">
        <v>1</v>
      </c>
      <c r="C86" s="75">
        <v>1</v>
      </c>
      <c r="D86" s="75">
        <v>1</v>
      </c>
      <c r="E86" s="75"/>
      <c r="F86" s="75">
        <f t="shared" si="14"/>
        <v>3</v>
      </c>
      <c r="H86" s="6">
        <f t="shared" si="11"/>
        <v>6</v>
      </c>
      <c r="I86" s="6">
        <f t="shared" si="12"/>
        <v>3</v>
      </c>
      <c r="J86" s="6" t="b">
        <f t="shared" si="13"/>
        <v>1</v>
      </c>
      <c r="K86" s="6" t="b">
        <f>EXACT(F86,'29 Consector'!E86)</f>
        <v>1</v>
      </c>
    </row>
    <row r="87" spans="1:11" ht="12" x14ac:dyDescent="0.2">
      <c r="A87" s="67" t="s">
        <v>118</v>
      </c>
      <c r="B87" s="75"/>
      <c r="C87" s="75">
        <v>1</v>
      </c>
      <c r="D87" s="75"/>
      <c r="E87" s="75"/>
      <c r="F87" s="75">
        <f t="shared" si="14"/>
        <v>1</v>
      </c>
      <c r="H87" s="6">
        <f t="shared" si="11"/>
        <v>2</v>
      </c>
      <c r="I87" s="6">
        <f t="shared" si="12"/>
        <v>1</v>
      </c>
      <c r="J87" s="6" t="b">
        <f t="shared" si="13"/>
        <v>1</v>
      </c>
      <c r="K87" s="6" t="b">
        <f>EXACT(F87,'29 Consector'!E87)</f>
        <v>1</v>
      </c>
    </row>
    <row r="88" spans="1:11" ht="12" x14ac:dyDescent="0.2">
      <c r="A88" s="67" t="s">
        <v>119</v>
      </c>
      <c r="B88" s="75">
        <v>1</v>
      </c>
      <c r="C88" s="75"/>
      <c r="D88" s="75"/>
      <c r="E88" s="75"/>
      <c r="F88" s="75">
        <f t="shared" si="14"/>
        <v>1</v>
      </c>
      <c r="H88" s="6">
        <f t="shared" si="11"/>
        <v>2</v>
      </c>
      <c r="I88" s="6">
        <f t="shared" si="12"/>
        <v>1</v>
      </c>
      <c r="J88" s="6" t="b">
        <f t="shared" si="13"/>
        <v>1</v>
      </c>
      <c r="K88" s="6" t="b">
        <f>EXACT(F88,'29 Consector'!E88)</f>
        <v>1</v>
      </c>
    </row>
    <row r="89" spans="1:11" ht="12" x14ac:dyDescent="0.2">
      <c r="A89" s="67" t="s">
        <v>120</v>
      </c>
      <c r="B89" s="75"/>
      <c r="C89" s="75"/>
      <c r="D89" s="75"/>
      <c r="E89" s="75">
        <v>1</v>
      </c>
      <c r="F89" s="75">
        <f t="shared" si="14"/>
        <v>1</v>
      </c>
      <c r="H89" s="6">
        <f t="shared" si="11"/>
        <v>2</v>
      </c>
      <c r="I89" s="6">
        <f t="shared" si="12"/>
        <v>1</v>
      </c>
      <c r="J89" s="6" t="b">
        <f t="shared" si="13"/>
        <v>1</v>
      </c>
      <c r="K89" s="6" t="b">
        <f>EXACT(F89,'29 Consector'!E89)</f>
        <v>1</v>
      </c>
    </row>
    <row r="90" spans="1:11" ht="12" x14ac:dyDescent="0.2">
      <c r="A90" s="67" t="s">
        <v>121</v>
      </c>
      <c r="B90" s="75">
        <v>1</v>
      </c>
      <c r="C90" s="75"/>
      <c r="D90" s="75"/>
      <c r="E90" s="75">
        <v>2</v>
      </c>
      <c r="F90" s="75">
        <f t="shared" si="14"/>
        <v>3</v>
      </c>
      <c r="H90" s="6">
        <f t="shared" si="11"/>
        <v>6</v>
      </c>
      <c r="I90" s="6">
        <f t="shared" si="12"/>
        <v>3</v>
      </c>
      <c r="J90" s="6" t="b">
        <f t="shared" si="13"/>
        <v>1</v>
      </c>
      <c r="K90" s="6" t="b">
        <f>EXACT(F90,'29 Consector'!E90)</f>
        <v>1</v>
      </c>
    </row>
    <row r="91" spans="1:11" ht="12" x14ac:dyDescent="0.2">
      <c r="A91" s="67" t="s">
        <v>122</v>
      </c>
      <c r="B91" s="75"/>
      <c r="C91" s="75"/>
      <c r="D91" s="75">
        <v>1</v>
      </c>
      <c r="E91" s="75"/>
      <c r="F91" s="75">
        <f t="shared" si="14"/>
        <v>1</v>
      </c>
      <c r="H91" s="6">
        <f t="shared" si="11"/>
        <v>2</v>
      </c>
      <c r="I91" s="6">
        <f t="shared" si="12"/>
        <v>1</v>
      </c>
      <c r="J91" s="6" t="b">
        <f t="shared" si="13"/>
        <v>1</v>
      </c>
      <c r="K91" s="6" t="b">
        <f>EXACT(F91,'29 Consector'!E91)</f>
        <v>1</v>
      </c>
    </row>
    <row r="92" spans="1:11" ht="12.75" customHeight="1" x14ac:dyDescent="0.2">
      <c r="A92" s="67" t="s">
        <v>123</v>
      </c>
      <c r="B92" s="75">
        <v>2</v>
      </c>
      <c r="C92" s="75">
        <v>1</v>
      </c>
      <c r="D92" s="75"/>
      <c r="E92" s="75">
        <v>2</v>
      </c>
      <c r="F92" s="75">
        <f t="shared" si="14"/>
        <v>5</v>
      </c>
      <c r="H92" s="6">
        <f t="shared" si="11"/>
        <v>10</v>
      </c>
      <c r="I92" s="6">
        <f t="shared" si="12"/>
        <v>5</v>
      </c>
      <c r="J92" s="6" t="b">
        <f t="shared" si="13"/>
        <v>1</v>
      </c>
      <c r="K92" s="6" t="b">
        <f>EXACT(F92,'29 Consector'!E92)</f>
        <v>1</v>
      </c>
    </row>
    <row r="93" spans="1:11" ht="12.75" customHeight="1" x14ac:dyDescent="0.2">
      <c r="A93" s="67" t="s">
        <v>124</v>
      </c>
      <c r="B93" s="75"/>
      <c r="C93" s="75">
        <v>1</v>
      </c>
      <c r="D93" s="75">
        <v>1</v>
      </c>
      <c r="E93" s="75">
        <v>1</v>
      </c>
      <c r="F93" s="75">
        <f t="shared" si="14"/>
        <v>3</v>
      </c>
      <c r="H93" s="6">
        <f t="shared" si="11"/>
        <v>6</v>
      </c>
      <c r="I93" s="6">
        <f t="shared" si="12"/>
        <v>3</v>
      </c>
      <c r="J93" s="6" t="b">
        <f t="shared" si="13"/>
        <v>1</v>
      </c>
      <c r="K93" s="6" t="b">
        <f>EXACT(F93,'29 Consector'!E93)</f>
        <v>1</v>
      </c>
    </row>
    <row r="94" spans="1:11" ht="12.75" customHeight="1" x14ac:dyDescent="0.2">
      <c r="A94" s="67" t="s">
        <v>125</v>
      </c>
      <c r="B94" s="75">
        <v>1</v>
      </c>
      <c r="C94" s="75"/>
      <c r="D94" s="75"/>
      <c r="E94" s="75"/>
      <c r="F94" s="75">
        <f t="shared" si="14"/>
        <v>1</v>
      </c>
      <c r="H94" s="6">
        <f t="shared" si="11"/>
        <v>2</v>
      </c>
      <c r="I94" s="6">
        <f t="shared" si="12"/>
        <v>1</v>
      </c>
      <c r="J94" s="6" t="b">
        <f t="shared" si="13"/>
        <v>1</v>
      </c>
      <c r="K94" s="6" t="b">
        <f>EXACT(F94,'29 Consector'!E94)</f>
        <v>1</v>
      </c>
    </row>
    <row r="95" spans="1:11" ht="12" x14ac:dyDescent="0.2">
      <c r="A95" s="67" t="s">
        <v>126</v>
      </c>
      <c r="B95" s="75">
        <v>1</v>
      </c>
      <c r="C95" s="75">
        <v>17</v>
      </c>
      <c r="D95" s="75"/>
      <c r="E95" s="75">
        <v>7</v>
      </c>
      <c r="F95" s="75">
        <f t="shared" si="14"/>
        <v>25</v>
      </c>
      <c r="H95" s="6">
        <f t="shared" si="11"/>
        <v>50</v>
      </c>
      <c r="I95" s="6">
        <f t="shared" si="12"/>
        <v>25</v>
      </c>
      <c r="J95" s="6" t="b">
        <f t="shared" si="13"/>
        <v>1</v>
      </c>
      <c r="K95" s="6" t="b">
        <f>EXACT(F95,'29 Consector'!E95)</f>
        <v>1</v>
      </c>
    </row>
    <row r="96" spans="1:11" ht="12" x14ac:dyDescent="0.2">
      <c r="A96" s="67" t="s">
        <v>127</v>
      </c>
      <c r="B96" s="75">
        <v>1</v>
      </c>
      <c r="C96" s="75"/>
      <c r="D96" s="75"/>
      <c r="E96" s="75"/>
      <c r="F96" s="75">
        <f t="shared" si="14"/>
        <v>1</v>
      </c>
      <c r="H96" s="6">
        <f t="shared" si="11"/>
        <v>2</v>
      </c>
      <c r="I96" s="6">
        <f t="shared" si="12"/>
        <v>1</v>
      </c>
      <c r="J96" s="6" t="b">
        <f t="shared" si="13"/>
        <v>1</v>
      </c>
      <c r="K96" s="6" t="b">
        <f>EXACT(F96,'29 Consector'!E96)</f>
        <v>1</v>
      </c>
    </row>
    <row r="97" spans="1:11" ht="12.75" customHeight="1" x14ac:dyDescent="0.2">
      <c r="A97" s="67" t="s">
        <v>128</v>
      </c>
      <c r="B97" s="75"/>
      <c r="C97" s="75">
        <v>1</v>
      </c>
      <c r="D97" s="75"/>
      <c r="E97" s="75"/>
      <c r="F97" s="75">
        <f t="shared" si="14"/>
        <v>1</v>
      </c>
      <c r="H97" s="6">
        <f t="shared" si="11"/>
        <v>2</v>
      </c>
      <c r="I97" s="6">
        <f t="shared" si="12"/>
        <v>1</v>
      </c>
      <c r="J97" s="6" t="b">
        <f t="shared" si="13"/>
        <v>1</v>
      </c>
      <c r="K97" s="6" t="b">
        <f>EXACT(F97,'29 Consector'!E97)</f>
        <v>1</v>
      </c>
    </row>
    <row r="98" spans="1:11" ht="12.75" customHeight="1" x14ac:dyDescent="0.2">
      <c r="A98" s="67" t="s">
        <v>129</v>
      </c>
      <c r="B98" s="75"/>
      <c r="C98" s="75">
        <v>3</v>
      </c>
      <c r="D98" s="75"/>
      <c r="E98" s="75"/>
      <c r="F98" s="75">
        <f t="shared" si="14"/>
        <v>3</v>
      </c>
      <c r="H98" s="6">
        <f t="shared" si="11"/>
        <v>6</v>
      </c>
      <c r="I98" s="6">
        <f t="shared" si="12"/>
        <v>3</v>
      </c>
      <c r="J98" s="6" t="b">
        <f t="shared" si="13"/>
        <v>1</v>
      </c>
      <c r="K98" s="6" t="b">
        <f>EXACT(F98,'29 Consector'!E98)</f>
        <v>1</v>
      </c>
    </row>
    <row r="99" spans="1:11" ht="12.75" customHeight="1" x14ac:dyDescent="0.2">
      <c r="A99" s="67" t="s">
        <v>130</v>
      </c>
      <c r="B99" s="75"/>
      <c r="C99" s="75">
        <v>1</v>
      </c>
      <c r="D99" s="75"/>
      <c r="E99" s="75"/>
      <c r="F99" s="75">
        <f t="shared" si="14"/>
        <v>1</v>
      </c>
      <c r="H99" s="6">
        <f t="shared" si="11"/>
        <v>2</v>
      </c>
      <c r="I99" s="6">
        <f t="shared" si="12"/>
        <v>1</v>
      </c>
      <c r="J99" s="6" t="b">
        <f t="shared" si="13"/>
        <v>1</v>
      </c>
      <c r="K99" s="6" t="b">
        <f>EXACT(F99,'29 Consector'!E99)</f>
        <v>1</v>
      </c>
    </row>
    <row r="100" spans="1:11" ht="12.75" customHeight="1" x14ac:dyDescent="0.2">
      <c r="A100" s="47" t="s">
        <v>0</v>
      </c>
      <c r="B100" s="72">
        <f>+B72+B59+B45+B47+B43+B35+B30+B7+B4</f>
        <v>85</v>
      </c>
      <c r="C100" s="72">
        <f>+C72+C59+C45+C47+C43+C35+C30+C7+C4</f>
        <v>31</v>
      </c>
      <c r="D100" s="72">
        <f>+D72+D59+D45+D47+D43+D35+D30+D7+D4</f>
        <v>34</v>
      </c>
      <c r="E100" s="72">
        <f>+E72+E59+E45+E47+E43+E35+E30+E7+E4</f>
        <v>170</v>
      </c>
      <c r="F100" s="72">
        <f>+F72+F59+F45+F47+F43+F35+F30+F7+F4</f>
        <v>320</v>
      </c>
      <c r="H100" s="6">
        <f t="shared" si="11"/>
        <v>640</v>
      </c>
      <c r="I100" s="6">
        <f t="shared" si="12"/>
        <v>320</v>
      </c>
      <c r="J100" s="6" t="b">
        <f t="shared" si="13"/>
        <v>1</v>
      </c>
      <c r="K100" s="6" t="b">
        <f>EXACT(F100,'29 Consector'!E100)</f>
        <v>1</v>
      </c>
    </row>
    <row r="102" spans="1:11" ht="12.75" customHeight="1" x14ac:dyDescent="0.2">
      <c r="A102" s="7" t="s">
        <v>140</v>
      </c>
      <c r="F102" s="7">
        <f>SUM(B102:E102)</f>
        <v>0</v>
      </c>
      <c r="H102" s="6"/>
      <c r="I102" s="6"/>
    </row>
    <row r="103" spans="1:11" ht="12.75" customHeight="1" x14ac:dyDescent="0.2">
      <c r="A103" s="7" t="s">
        <v>131</v>
      </c>
      <c r="F103" s="7">
        <f>SUM(B103:E103)</f>
        <v>0</v>
      </c>
    </row>
    <row r="104" spans="1:11" ht="12.75" customHeight="1" x14ac:dyDescent="0.2">
      <c r="D104" s="60"/>
    </row>
    <row r="105" spans="1:11" ht="12.75" customHeight="1" x14ac:dyDescent="0.2">
      <c r="A105" s="73" t="s">
        <v>26</v>
      </c>
      <c r="B105" s="73"/>
      <c r="C105" s="73"/>
      <c r="D105" s="73"/>
      <c r="E105" s="73"/>
      <c r="F105" s="73">
        <f>SUM(B105:E105)</f>
        <v>0</v>
      </c>
    </row>
    <row r="106" spans="1:11" ht="12.75" customHeight="1" x14ac:dyDescent="0.2">
      <c r="B106" s="60">
        <f>SUM(B3:B100)</f>
        <v>255</v>
      </c>
      <c r="C106" s="60">
        <f t="shared" ref="C106:F106" si="15">SUM(C3:C100)</f>
        <v>93</v>
      </c>
      <c r="D106" s="60">
        <f t="shared" si="15"/>
        <v>102</v>
      </c>
      <c r="E106" s="60">
        <f t="shared" si="15"/>
        <v>510</v>
      </c>
      <c r="F106" s="60">
        <f t="shared" si="15"/>
        <v>960</v>
      </c>
    </row>
    <row r="107" spans="1:11" ht="12.75" customHeight="1" x14ac:dyDescent="0.2">
      <c r="B107" s="7">
        <f>+B106/3</f>
        <v>85</v>
      </c>
      <c r="C107" s="7">
        <f t="shared" ref="C107:F107" si="16">+C106/3</f>
        <v>31</v>
      </c>
      <c r="D107" s="7">
        <f t="shared" si="16"/>
        <v>34</v>
      </c>
      <c r="E107" s="7">
        <f t="shared" si="16"/>
        <v>170</v>
      </c>
      <c r="F107" s="7">
        <f t="shared" si="16"/>
        <v>320</v>
      </c>
    </row>
    <row r="108" spans="1:11" ht="12.75" customHeight="1" x14ac:dyDescent="0.2">
      <c r="B108" s="60">
        <f>+B107-B100</f>
        <v>0</v>
      </c>
      <c r="C108" s="60">
        <f t="shared" ref="C108:F108" si="17">+C107-C100</f>
        <v>0</v>
      </c>
      <c r="D108" s="60">
        <f t="shared" si="17"/>
        <v>0</v>
      </c>
      <c r="E108" s="60">
        <f t="shared" si="17"/>
        <v>0</v>
      </c>
      <c r="F108" s="60">
        <f t="shared" si="17"/>
        <v>0</v>
      </c>
    </row>
  </sheetData>
  <sortState ref="A8:F9">
    <sortCondition ref="A8:A9"/>
  </sortState>
  <mergeCells count="1">
    <mergeCell ref="A1:F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13 Serv Social</vt:lpstr>
      <vt:lpstr>14 Prac Prof </vt:lpstr>
      <vt:lpstr>15 Egres</vt:lpstr>
      <vt:lpstr>29 Consector</vt:lpstr>
      <vt:lpstr>30 Contipo</vt:lpstr>
      <vt:lpstr>'13 Serv Social'!Área_de_impresión</vt:lpstr>
      <vt:lpstr>'14 Prac Prof '!Área_de_impresión</vt:lpstr>
      <vt:lpstr>'15 Egres'!Área_de_impresión</vt:lpstr>
      <vt:lpstr>'29 Consector'!Área_de_impresión</vt:lpstr>
      <vt:lpstr>'30 Contipo'!Área_de_impresión</vt:lpstr>
      <vt:lpstr>'13 Serv Social'!Títulos_a_imprimir</vt:lpstr>
      <vt:lpstr>'29 Consector'!Títulos_a_imprimir</vt:lpstr>
      <vt:lpstr>'30 Contipo'!Títulos_a_imprimir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Guadalupe_DGP</dc:creator>
  <cp:lastModifiedBy>Barbara</cp:lastModifiedBy>
  <cp:lastPrinted>2014-02-10T16:45:32Z</cp:lastPrinted>
  <dcterms:created xsi:type="dcterms:W3CDTF">2003-11-12T17:03:51Z</dcterms:created>
  <dcterms:modified xsi:type="dcterms:W3CDTF">2014-02-17T17:12:54Z</dcterms:modified>
</cp:coreProperties>
</file>